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John\Desktop\wbwip\"/>
    </mc:Choice>
  </mc:AlternateContent>
  <bookViews>
    <workbookView xWindow="0" yWindow="0" windowWidth="20490" windowHeight="7755" firstSheet="1" activeTab="1"/>
  </bookViews>
  <sheets>
    <sheet name="Summary" sheetId="3" r:id="rId1"/>
    <sheet name="Linear_Interp" sheetId="5" r:id="rId2"/>
    <sheet name="Cubic_Spline" sheetId="1" r:id="rId3"/>
    <sheet name="Bessel_Spline" sheetId="2" r:id="rId4"/>
    <sheet name="OneWay_Spline" sheetId="4" r:id="rId5"/>
    <sheet name="ConstrainedSplines" sheetId="6" r:id="rId6"/>
  </sheets>
  <calcPr calcId="152511"/>
</workbook>
</file>

<file path=xl/calcChain.xml><?xml version="1.0" encoding="utf-8"?>
<calcChain xmlns="http://schemas.openxmlformats.org/spreadsheetml/2006/main">
  <c r="E20" i="6" l="1"/>
  <c r="E21" i="6" s="1"/>
  <c r="E22" i="6" s="1"/>
  <c r="E23" i="6" s="1"/>
  <c r="E24" i="6" s="1"/>
  <c r="E25" i="6" s="1"/>
  <c r="E26" i="6" s="1"/>
  <c r="E27" i="6" s="1"/>
  <c r="E28" i="6" s="1"/>
  <c r="E29" i="6" s="1"/>
  <c r="E30" i="6" s="1"/>
  <c r="E31" i="6" s="1"/>
  <c r="E32" i="6" s="1"/>
  <c r="E33" i="6" s="1"/>
  <c r="E34" i="6" s="1"/>
  <c r="K19" i="6"/>
  <c r="K18" i="6"/>
  <c r="K17" i="6"/>
  <c r="K16" i="6"/>
  <c r="K15" i="6"/>
  <c r="K14" i="6"/>
  <c r="K13" i="6"/>
  <c r="K12" i="6"/>
  <c r="K11" i="6"/>
  <c r="K10" i="6"/>
  <c r="K9" i="6"/>
  <c r="K8" i="6"/>
  <c r="K7" i="6"/>
  <c r="K6" i="6"/>
  <c r="K5" i="6"/>
  <c r="L4" i="6"/>
  <c r="K4" i="6"/>
  <c r="I34" i="6"/>
  <c r="H34" i="6"/>
  <c r="G34" i="6"/>
  <c r="F34" i="6"/>
  <c r="I33" i="6"/>
  <c r="H33" i="6"/>
  <c r="G33" i="6"/>
  <c r="F33" i="6"/>
  <c r="I32" i="6"/>
  <c r="H32" i="6"/>
  <c r="G32" i="6"/>
  <c r="F32" i="6"/>
  <c r="I31" i="6"/>
  <c r="H31" i="6"/>
  <c r="G31" i="6"/>
  <c r="F31" i="6"/>
  <c r="I30" i="6"/>
  <c r="H30" i="6"/>
  <c r="G30" i="6"/>
  <c r="F30" i="6"/>
  <c r="I29" i="6"/>
  <c r="H29" i="6"/>
  <c r="G29" i="6"/>
  <c r="F29" i="6"/>
  <c r="I28" i="6"/>
  <c r="H28" i="6"/>
  <c r="G28" i="6"/>
  <c r="F28" i="6"/>
  <c r="I27" i="6"/>
  <c r="H27" i="6"/>
  <c r="G27" i="6"/>
  <c r="F27" i="6"/>
  <c r="I26" i="6"/>
  <c r="H26" i="6"/>
  <c r="G26" i="6"/>
  <c r="F26" i="6"/>
  <c r="I25" i="6"/>
  <c r="H25" i="6"/>
  <c r="G25" i="6"/>
  <c r="F25" i="6"/>
  <c r="I24" i="6"/>
  <c r="H24" i="6"/>
  <c r="G24" i="6"/>
  <c r="F24" i="6"/>
  <c r="I23" i="6"/>
  <c r="H23" i="6"/>
  <c r="G23" i="6"/>
  <c r="F23" i="6"/>
  <c r="I22" i="6"/>
  <c r="H22" i="6"/>
  <c r="G22" i="6"/>
  <c r="F22" i="6"/>
  <c r="I21" i="6"/>
  <c r="H21" i="6"/>
  <c r="G21" i="6"/>
  <c r="F21" i="6"/>
  <c r="I20" i="6"/>
  <c r="H20" i="6"/>
  <c r="G20" i="6"/>
  <c r="F20" i="6"/>
  <c r="I19" i="6"/>
  <c r="H19" i="6"/>
  <c r="G19" i="6"/>
  <c r="F19" i="6"/>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G5" i="4" a="1"/>
  <c r="F5" i="4"/>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G5" i="2" a="1"/>
  <c r="F5" i="2"/>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G5" i="1" a="1"/>
  <c r="F5" i="1"/>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G5" i="5" a="1"/>
  <c r="F5" i="5"/>
  <c r="L5" i="6" l="1"/>
  <c r="L6" i="6"/>
  <c r="L7" i="6"/>
  <c r="L8" i="6"/>
  <c r="L9" i="6"/>
  <c r="L10" i="6"/>
  <c r="L11" i="6"/>
  <c r="L12" i="6"/>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L13" i="6"/>
  <c r="L14" i="6"/>
  <c r="L15" i="6"/>
  <c r="L16" i="6"/>
  <c r="L17" i="6"/>
  <c r="L18" i="6"/>
  <c r="L19" i="6"/>
  <c r="L20" i="6"/>
  <c r="E35" i="6"/>
  <c r="K20" i="6"/>
  <c r="F35" i="6"/>
  <c r="G35" i="6"/>
  <c r="H35" i="6"/>
  <c r="I35" i="6"/>
  <c r="L21" i="6" l="1"/>
  <c r="E36" i="6"/>
  <c r="K21" i="6"/>
  <c r="F36" i="6"/>
  <c r="G36" i="6"/>
  <c r="H36" i="6"/>
  <c r="I36" i="6"/>
  <c r="L22" i="6" l="1"/>
  <c r="E37" i="6"/>
  <c r="K22" i="6"/>
  <c r="F37" i="6"/>
  <c r="G37" i="6"/>
  <c r="H37" i="6"/>
  <c r="I37" i="6"/>
  <c r="L23" i="6" l="1"/>
  <c r="E38" i="6"/>
  <c r="K23" i="6"/>
  <c r="F38" i="6"/>
  <c r="G38" i="6"/>
  <c r="H38" i="6"/>
  <c r="I38" i="6"/>
  <c r="L24" i="6" l="1"/>
  <c r="E39" i="6"/>
  <c r="K24" i="6"/>
  <c r="F39" i="6"/>
  <c r="G39" i="6"/>
  <c r="H39" i="6"/>
  <c r="I39" i="6"/>
  <c r="L25" i="6" l="1"/>
  <c r="E40" i="6"/>
  <c r="K25" i="6"/>
  <c r="F40" i="6"/>
  <c r="G40" i="6"/>
  <c r="H40" i="6"/>
  <c r="I40" i="6"/>
  <c r="L26" i="6" l="1"/>
  <c r="E41" i="6"/>
  <c r="K26" i="6"/>
  <c r="F41" i="6"/>
  <c r="G41" i="6"/>
  <c r="H41" i="6"/>
  <c r="I41" i="6"/>
  <c r="L27" i="6" l="1"/>
  <c r="E42" i="6"/>
  <c r="K27" i="6"/>
  <c r="F42" i="6"/>
  <c r="G42" i="6"/>
  <c r="H42" i="6"/>
  <c r="I42" i="6"/>
  <c r="L28" i="6" l="1"/>
  <c r="E43" i="6"/>
  <c r="K28" i="6"/>
  <c r="F43" i="6"/>
  <c r="G43" i="6"/>
  <c r="H43" i="6"/>
  <c r="I43" i="6"/>
  <c r="L29" i="6" l="1"/>
  <c r="E44" i="6"/>
  <c r="K29" i="6"/>
  <c r="F44" i="6"/>
  <c r="G44" i="6"/>
  <c r="H44" i="6"/>
  <c r="I44" i="6"/>
  <c r="L30" i="6" l="1"/>
  <c r="E45" i="6"/>
  <c r="K30" i="6"/>
  <c r="F45" i="6"/>
  <c r="G45" i="6"/>
  <c r="H45" i="6"/>
  <c r="I45" i="6"/>
  <c r="L31" i="6" l="1"/>
  <c r="E46" i="6"/>
  <c r="K31" i="6"/>
  <c r="F46" i="6"/>
  <c r="G46" i="6"/>
  <c r="H46" i="6"/>
  <c r="I46" i="6"/>
  <c r="L32" i="6" l="1"/>
  <c r="E47" i="6"/>
  <c r="K32" i="6"/>
  <c r="F47" i="6"/>
  <c r="G47" i="6"/>
  <c r="H47" i="6"/>
  <c r="I47" i="6"/>
  <c r="L33" i="6" l="1"/>
  <c r="E48" i="6"/>
  <c r="K33" i="6"/>
  <c r="F48" i="6"/>
  <c r="G48" i="6"/>
  <c r="H48" i="6"/>
  <c r="I48" i="6"/>
  <c r="L34" i="6" l="1"/>
  <c r="E49" i="6"/>
  <c r="K34" i="6"/>
  <c r="F49" i="6"/>
  <c r="G49" i="6"/>
  <c r="H49" i="6"/>
  <c r="I49" i="6"/>
  <c r="L35" i="6" l="1"/>
  <c r="E50" i="6"/>
  <c r="K35" i="6"/>
  <c r="F50" i="6"/>
  <c r="G50" i="6"/>
  <c r="H50" i="6"/>
  <c r="I50" i="6"/>
  <c r="L36" i="6" l="1"/>
  <c r="E51" i="6"/>
  <c r="K36" i="6"/>
  <c r="F51" i="6"/>
  <c r="G51" i="6"/>
  <c r="H51" i="6"/>
  <c r="I51" i="6"/>
  <c r="L37" i="6" l="1"/>
  <c r="E52" i="6"/>
  <c r="K37" i="6"/>
  <c r="F52" i="6"/>
  <c r="G52" i="6"/>
  <c r="H52" i="6"/>
  <c r="I52" i="6"/>
  <c r="L38" i="6" l="1"/>
  <c r="E53" i="6"/>
  <c r="K38" i="6"/>
  <c r="F53" i="6"/>
  <c r="G53" i="6"/>
  <c r="H53" i="6"/>
  <c r="I53" i="6"/>
  <c r="L39" i="6" l="1"/>
  <c r="E54" i="6"/>
  <c r="K39" i="6"/>
  <c r="F54" i="6"/>
  <c r="G54" i="6"/>
  <c r="H54" i="6"/>
  <c r="I54" i="6"/>
  <c r="L40" i="6" l="1"/>
  <c r="E55" i="6"/>
  <c r="K40" i="6"/>
  <c r="F55" i="6"/>
  <c r="G55" i="6"/>
  <c r="H55" i="6"/>
  <c r="I55" i="6"/>
  <c r="L41" i="6" l="1"/>
  <c r="E56" i="6"/>
  <c r="K41" i="6"/>
  <c r="F56" i="6"/>
  <c r="G56" i="6"/>
  <c r="H56" i="6"/>
  <c r="I56" i="6"/>
  <c r="L42" i="6" l="1"/>
  <c r="E57" i="6"/>
  <c r="K42" i="6"/>
  <c r="F57" i="6"/>
  <c r="G57" i="6"/>
  <c r="H57" i="6"/>
  <c r="I57" i="6"/>
  <c r="L43" i="6" l="1"/>
  <c r="E58" i="6"/>
  <c r="K43" i="6"/>
  <c r="F58" i="6"/>
  <c r="G58" i="6"/>
  <c r="H58" i="6"/>
  <c r="I58" i="6"/>
  <c r="L44" i="6" l="1"/>
  <c r="E59" i="6"/>
  <c r="K44" i="6"/>
  <c r="F59" i="6"/>
  <c r="G59" i="6"/>
  <c r="H59" i="6"/>
  <c r="I59" i="6"/>
  <c r="L45" i="6" l="1"/>
  <c r="E60" i="6"/>
  <c r="K45" i="6"/>
  <c r="F60" i="6"/>
  <c r="G60" i="6"/>
  <c r="H60" i="6"/>
  <c r="I60" i="6"/>
  <c r="L46" i="6" l="1"/>
  <c r="E61" i="6"/>
  <c r="K46" i="6"/>
  <c r="F61" i="6"/>
  <c r="G61" i="6"/>
  <c r="H61" i="6"/>
  <c r="I61" i="6"/>
  <c r="L47" i="6" l="1"/>
  <c r="E62" i="6"/>
  <c r="K47" i="6"/>
  <c r="F62" i="6"/>
  <c r="G62" i="6"/>
  <c r="H62" i="6"/>
  <c r="I62" i="6"/>
  <c r="L48" i="6" l="1"/>
  <c r="E63" i="6"/>
  <c r="K48" i="6"/>
  <c r="F63" i="6"/>
  <c r="G63" i="6"/>
  <c r="H63" i="6"/>
  <c r="I63" i="6"/>
  <c r="L49" i="6" l="1"/>
  <c r="E64" i="6"/>
  <c r="K49" i="6"/>
  <c r="F64" i="6"/>
  <c r="G64" i="6"/>
  <c r="H64" i="6"/>
  <c r="I64" i="6"/>
  <c r="L50" i="6" l="1"/>
  <c r="E65" i="6"/>
  <c r="K50" i="6"/>
  <c r="F65" i="6"/>
  <c r="G65" i="6"/>
  <c r="H65" i="6"/>
  <c r="I65" i="6"/>
  <c r="L51" i="6" l="1"/>
  <c r="E66" i="6"/>
  <c r="K51" i="6"/>
  <c r="F66" i="6"/>
  <c r="G66" i="6"/>
  <c r="H66" i="6"/>
  <c r="I66" i="6"/>
  <c r="L52" i="6" l="1"/>
  <c r="E67" i="6"/>
  <c r="K52" i="6"/>
  <c r="F67" i="6"/>
  <c r="G67" i="6"/>
  <c r="H67" i="6"/>
  <c r="I67" i="6"/>
  <c r="L53" i="6" l="1"/>
  <c r="E68" i="6"/>
  <c r="K53" i="6"/>
  <c r="F68" i="6"/>
  <c r="G68" i="6"/>
  <c r="H68" i="6"/>
  <c r="I68" i="6"/>
  <c r="L54" i="6" l="1"/>
  <c r="E69" i="6"/>
  <c r="K54" i="6"/>
  <c r="F69" i="6"/>
  <c r="G69" i="6"/>
  <c r="H69" i="6"/>
  <c r="I69" i="6"/>
  <c r="L55" i="6" l="1"/>
  <c r="K55" i="6"/>
</calcChain>
</file>

<file path=xl/comments1.xml><?xml version="1.0" encoding="utf-8"?>
<comments xmlns="http://schemas.openxmlformats.org/spreadsheetml/2006/main">
  <authors>
    <author>John</author>
  </authors>
  <commentList>
    <comment ref="G4" authorId="0" shapeId="0">
      <text>
        <r>
          <rPr>
            <b/>
            <sz val="9"/>
            <color indexed="81"/>
            <rFont val="Tahoma"/>
            <charset val="1"/>
          </rPr>
          <t xml:space="preserve">Note - in this column I use an array formula to calculate many cubic spline results at once (this method calculates faster for many values) </t>
        </r>
        <r>
          <rPr>
            <sz val="9"/>
            <color indexed="81"/>
            <rFont val="Tahoma"/>
            <charset val="1"/>
          </rPr>
          <t xml:space="preserve">
</t>
        </r>
      </text>
    </comment>
  </commentList>
</comments>
</file>

<file path=xl/comments2.xml><?xml version="1.0" encoding="utf-8"?>
<comments xmlns="http://schemas.openxmlformats.org/spreadsheetml/2006/main">
  <authors>
    <author>John</author>
  </authors>
  <commentList>
    <comment ref="G4" authorId="0" shapeId="0">
      <text>
        <r>
          <rPr>
            <b/>
            <sz val="9"/>
            <color indexed="81"/>
            <rFont val="Tahoma"/>
            <charset val="1"/>
          </rPr>
          <t xml:space="preserve">Note - in this column I use an array formula to calculate many cubic spline results at once (this method calculates faster for many values) </t>
        </r>
        <r>
          <rPr>
            <sz val="9"/>
            <color indexed="81"/>
            <rFont val="Tahoma"/>
            <charset val="1"/>
          </rPr>
          <t xml:space="preserve">
</t>
        </r>
      </text>
    </comment>
  </commentList>
</comments>
</file>

<file path=xl/comments3.xml><?xml version="1.0" encoding="utf-8"?>
<comments xmlns="http://schemas.openxmlformats.org/spreadsheetml/2006/main">
  <authors>
    <author>John</author>
  </authors>
  <commentList>
    <comment ref="G4" authorId="0" shapeId="0">
      <text>
        <r>
          <rPr>
            <b/>
            <sz val="9"/>
            <color indexed="81"/>
            <rFont val="Tahoma"/>
            <charset val="1"/>
          </rPr>
          <t xml:space="preserve">Note - in this column I use an array formula to calculate many formula results at once (this method calculates faster for many values) </t>
        </r>
        <r>
          <rPr>
            <sz val="9"/>
            <color indexed="81"/>
            <rFont val="Tahoma"/>
            <charset val="1"/>
          </rPr>
          <t xml:space="preserve">
</t>
        </r>
      </text>
    </comment>
  </commentList>
</comments>
</file>

<file path=xl/comments4.xml><?xml version="1.0" encoding="utf-8"?>
<comments xmlns="http://schemas.openxmlformats.org/spreadsheetml/2006/main">
  <authors>
    <author>John</author>
  </authors>
  <commentList>
    <comment ref="G4" authorId="0" shapeId="0">
      <text>
        <r>
          <rPr>
            <b/>
            <sz val="9"/>
            <color indexed="81"/>
            <rFont val="Tahoma"/>
            <charset val="1"/>
          </rPr>
          <t xml:space="preserve">Note - in this column I use an array formula to calculate many formula results at once (this method calculates faster for many values) </t>
        </r>
        <r>
          <rPr>
            <sz val="9"/>
            <color indexed="81"/>
            <rFont val="Tahoma"/>
            <charset val="1"/>
          </rPr>
          <t xml:space="preserve">
</t>
        </r>
      </text>
    </comment>
  </commentList>
</comments>
</file>

<file path=xl/sharedStrings.xml><?xml version="1.0" encoding="utf-8"?>
<sst xmlns="http://schemas.openxmlformats.org/spreadsheetml/2006/main" count="39" uniqueCount="13">
  <si>
    <t>Source Data</t>
  </si>
  <si>
    <t>X</t>
  </si>
  <si>
    <t>Y</t>
  </si>
  <si>
    <t>LinInterp</t>
  </si>
  <si>
    <t>Cubic</t>
  </si>
  <si>
    <t>Bessel</t>
  </si>
  <si>
    <t>OneWay</t>
  </si>
  <si>
    <t>Compare interpolations</t>
  </si>
  <si>
    <t>Choose what to Plot:</t>
  </si>
  <si>
    <t>Bessel spline</t>
  </si>
  <si>
    <t>OneWay Spline</t>
  </si>
  <si>
    <t>Linear Interpolation</t>
  </si>
  <si>
    <t>Cubic Spline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</si>
</sst>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b/>
      <sz val="11"/>
      <color theme="0"/>
      <name val="Calibri"/>
      <family val="2"/>
      <scheme val="minor"/>
    </font>
    <font>
      <b/>
      <sz val="11"/>
      <color theme="1"/>
      <name val="Calibri"/>
      <family val="2"/>
      <scheme val="minor"/>
    </font>
    <font>
      <u/>
      <sz val="11"/>
      <color theme="1"/>
      <name val="Calibri"/>
      <family val="2"/>
      <scheme val="minor"/>
    </font>
    <font>
      <b/>
      <u/>
      <sz val="11"/>
      <color theme="1"/>
      <name val="Calibri"/>
      <family val="2"/>
      <scheme val="minor"/>
    </font>
    <font>
      <sz val="9"/>
      <color indexed="81"/>
      <name val="Tahoma"/>
      <charset val="1"/>
    </font>
    <font>
      <b/>
      <sz val="9"/>
      <color indexed="81"/>
      <name val="Tahoma"/>
      <charset val="1"/>
    </font>
    <font>
      <sz val="11"/>
      <color theme="1" tint="0.499984740745262"/>
      <name val="Calibri"/>
      <family val="2"/>
      <scheme val="minor"/>
    </font>
    <font>
      <b/>
      <sz val="11"/>
      <color rgb="FFFF0000"/>
      <name val="Calibri"/>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6" tint="0.59999389629810485"/>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9">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xf numFmtId="0" fontId="0" fillId="3" borderId="0" xfId="0" applyFill="1" applyAlignment="1">
      <alignment horizontal="center" vertical="center"/>
    </xf>
    <xf numFmtId="164" fontId="0" fillId="0" borderId="0" xfId="0" applyNumberFormat="1"/>
    <xf numFmtId="0" fontId="4" fillId="0" borderId="1" xfId="0" applyFont="1" applyBorder="1" applyAlignment="1">
      <alignment horizontal="center" vertical="center"/>
    </xf>
    <xf numFmtId="0" fontId="0" fillId="0" borderId="1" xfId="0" applyBorder="1" applyAlignment="1">
      <alignment horizontal="center" vertical="center"/>
    </xf>
    <xf numFmtId="164" fontId="0" fillId="3" borderId="1" xfId="0" applyNumberFormat="1" applyFill="1" applyBorder="1" applyAlignment="1">
      <alignment horizontal="center" vertical="center"/>
    </xf>
    <xf numFmtId="0" fontId="0" fillId="0" borderId="3" xfId="0" applyBorder="1" applyAlignment="1">
      <alignment horizontal="center" vertical="center"/>
    </xf>
    <xf numFmtId="164" fontId="0" fillId="3" borderId="3" xfId="0" applyNumberForma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 fillId="4" borderId="2" xfId="0" applyFont="1" applyFill="1" applyBorder="1"/>
    <xf numFmtId="0" fontId="7" fillId="0" borderId="0" xfId="0" applyFont="1" applyAlignment="1">
      <alignment horizontal="center" vertical="center"/>
    </xf>
    <xf numFmtId="0" fontId="8" fillId="0" borderId="0" xfId="0" applyFont="1" applyAlignment="1">
      <alignment horizontal="right"/>
    </xf>
    <xf numFmtId="0" fontId="1" fillId="2"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Linear_Interp!$C$4</c:f>
              <c:strCache>
                <c:ptCount val="1"/>
                <c:pt idx="0">
                  <c:v>Y</c:v>
                </c:pt>
              </c:strCache>
            </c:strRef>
          </c:tx>
          <c:spPr>
            <a:ln>
              <a:noFill/>
            </a:ln>
          </c:spPr>
          <c:marker>
            <c:symbol val="circle"/>
            <c:size val="9"/>
          </c:marker>
          <c:xVal>
            <c:numRef>
              <c:f>Linear_Interp!$B$5:$B$10</c:f>
              <c:numCache>
                <c:formatCode>General</c:formatCode>
                <c:ptCount val="6"/>
                <c:pt idx="0">
                  <c:v>2</c:v>
                </c:pt>
                <c:pt idx="1">
                  <c:v>4</c:v>
                </c:pt>
                <c:pt idx="2">
                  <c:v>5</c:v>
                </c:pt>
                <c:pt idx="3">
                  <c:v>7</c:v>
                </c:pt>
                <c:pt idx="4">
                  <c:v>9</c:v>
                </c:pt>
                <c:pt idx="5">
                  <c:v>11</c:v>
                </c:pt>
              </c:numCache>
            </c:numRef>
          </c:xVal>
          <c:yVal>
            <c:numRef>
              <c:f>Linear_Interp!$C$5:$C$10</c:f>
              <c:numCache>
                <c:formatCode>General</c:formatCode>
                <c:ptCount val="6"/>
                <c:pt idx="0">
                  <c:v>0</c:v>
                </c:pt>
                <c:pt idx="1">
                  <c:v>1</c:v>
                </c:pt>
                <c:pt idx="2">
                  <c:v>2</c:v>
                </c:pt>
                <c:pt idx="3">
                  <c:v>5</c:v>
                </c:pt>
                <c:pt idx="4">
                  <c:v>6.5</c:v>
                </c:pt>
                <c:pt idx="5">
                  <c:v>7</c:v>
                </c:pt>
              </c:numCache>
            </c:numRef>
          </c:yVal>
          <c:smooth val="0"/>
        </c:ser>
        <c:ser>
          <c:idx val="1"/>
          <c:order val="1"/>
          <c:tx>
            <c:strRef>
              <c:f>Linear_Interp!$E$3</c:f>
              <c:strCache>
                <c:ptCount val="1"/>
                <c:pt idx="0">
                  <c:v>Linear Interpolation</c:v>
                </c:pt>
              </c:strCache>
            </c:strRef>
          </c:tx>
          <c:spPr>
            <a:ln w="19050">
              <a:solidFill>
                <a:srgbClr val="FF0000"/>
              </a:solidFill>
            </a:ln>
          </c:spPr>
          <c:marker>
            <c:symbol val="none"/>
          </c:marker>
          <c:xVal>
            <c:numRef>
              <c:f>Linear_Interp!$E$5:$E$50</c:f>
              <c:numCache>
                <c:formatCode>General</c:formatCode>
                <c:ptCount val="46"/>
                <c:pt idx="0">
                  <c:v>2</c:v>
                </c:pt>
                <c:pt idx="1">
                  <c:v>2.2000000000000002</c:v>
                </c:pt>
                <c:pt idx="2">
                  <c:v>2.4</c:v>
                </c:pt>
                <c:pt idx="3">
                  <c:v>2.6</c:v>
                </c:pt>
                <c:pt idx="4">
                  <c:v>2.8</c:v>
                </c:pt>
                <c:pt idx="5">
                  <c:v>3</c:v>
                </c:pt>
                <c:pt idx="6">
                  <c:v>3.2</c:v>
                </c:pt>
                <c:pt idx="7">
                  <c:v>3.4</c:v>
                </c:pt>
                <c:pt idx="8">
                  <c:v>3.6</c:v>
                </c:pt>
                <c:pt idx="9">
                  <c:v>3.8</c:v>
                </c:pt>
                <c:pt idx="10">
                  <c:v>4</c:v>
                </c:pt>
                <c:pt idx="11">
                  <c:v>4.2</c:v>
                </c:pt>
                <c:pt idx="12">
                  <c:v>4.4000000000000004</c:v>
                </c:pt>
                <c:pt idx="13">
                  <c:v>4.5999999999999996</c:v>
                </c:pt>
                <c:pt idx="14">
                  <c:v>4.8</c:v>
                </c:pt>
                <c:pt idx="15">
                  <c:v>5</c:v>
                </c:pt>
                <c:pt idx="16">
                  <c:v>5.2</c:v>
                </c:pt>
                <c:pt idx="17">
                  <c:v>5.4</c:v>
                </c:pt>
                <c:pt idx="18">
                  <c:v>5.6</c:v>
                </c:pt>
                <c:pt idx="19">
                  <c:v>5.8</c:v>
                </c:pt>
                <c:pt idx="20">
                  <c:v>6</c:v>
                </c:pt>
                <c:pt idx="21">
                  <c:v>6.2</c:v>
                </c:pt>
                <c:pt idx="22">
                  <c:v>6.4</c:v>
                </c:pt>
                <c:pt idx="23">
                  <c:v>6.6</c:v>
                </c:pt>
                <c:pt idx="24">
                  <c:v>6.8</c:v>
                </c:pt>
                <c:pt idx="25">
                  <c:v>7</c:v>
                </c:pt>
                <c:pt idx="26">
                  <c:v>7.2</c:v>
                </c:pt>
                <c:pt idx="27">
                  <c:v>7.4</c:v>
                </c:pt>
                <c:pt idx="28">
                  <c:v>7.6</c:v>
                </c:pt>
                <c:pt idx="29">
                  <c:v>7.8000000000000096</c:v>
                </c:pt>
                <c:pt idx="30">
                  <c:v>8.0000000000000107</c:v>
                </c:pt>
                <c:pt idx="31">
                  <c:v>8.2000000000000099</c:v>
                </c:pt>
                <c:pt idx="32">
                  <c:v>8.4000000000000092</c:v>
                </c:pt>
                <c:pt idx="33">
                  <c:v>8.6000000000000103</c:v>
                </c:pt>
                <c:pt idx="34">
                  <c:v>8.8000000000000096</c:v>
                </c:pt>
                <c:pt idx="35">
                  <c:v>9.0000000000000107</c:v>
                </c:pt>
                <c:pt idx="36">
                  <c:v>9.2000000000000099</c:v>
                </c:pt>
                <c:pt idx="37">
                  <c:v>9.4000000000000092</c:v>
                </c:pt>
                <c:pt idx="38">
                  <c:v>9.6000000000000103</c:v>
                </c:pt>
                <c:pt idx="39">
                  <c:v>9.8000000000000096</c:v>
                </c:pt>
                <c:pt idx="40">
                  <c:v>10</c:v>
                </c:pt>
                <c:pt idx="41">
                  <c:v>10.199999999999999</c:v>
                </c:pt>
                <c:pt idx="42">
                  <c:v>10.4</c:v>
                </c:pt>
                <c:pt idx="43">
                  <c:v>10.6</c:v>
                </c:pt>
                <c:pt idx="44">
                  <c:v>10.8</c:v>
                </c:pt>
                <c:pt idx="45">
                  <c:v>11</c:v>
                </c:pt>
              </c:numCache>
            </c:numRef>
          </c:xVal>
          <c:yVal>
            <c:numRef>
              <c:f>Linear_Interp!$F$5:$F$50</c:f>
              <c:numCache>
                <c:formatCode>General</c:formatCode>
                <c:ptCount val="46"/>
                <c:pt idx="0">
                  <c:v>0</c:v>
                </c:pt>
                <c:pt idx="1">
                  <c:v>0.1</c:v>
                </c:pt>
                <c:pt idx="2">
                  <c:v>0.2</c:v>
                </c:pt>
                <c:pt idx="3">
                  <c:v>0.3</c:v>
                </c:pt>
                <c:pt idx="4">
                  <c:v>0.4</c:v>
                </c:pt>
                <c:pt idx="5">
                  <c:v>0.5</c:v>
                </c:pt>
                <c:pt idx="6">
                  <c:v>0.6</c:v>
                </c:pt>
                <c:pt idx="7">
                  <c:v>0.7</c:v>
                </c:pt>
                <c:pt idx="8">
                  <c:v>0.8</c:v>
                </c:pt>
                <c:pt idx="9">
                  <c:v>0.9</c:v>
                </c:pt>
                <c:pt idx="10">
                  <c:v>1</c:v>
                </c:pt>
                <c:pt idx="11">
                  <c:v>1.2</c:v>
                </c:pt>
                <c:pt idx="12">
                  <c:v>1.4</c:v>
                </c:pt>
                <c:pt idx="13">
                  <c:v>1.6</c:v>
                </c:pt>
                <c:pt idx="14">
                  <c:v>1.8</c:v>
                </c:pt>
                <c:pt idx="15">
                  <c:v>2</c:v>
                </c:pt>
                <c:pt idx="16">
                  <c:v>2.2999999999999998</c:v>
                </c:pt>
                <c:pt idx="17">
                  <c:v>2.6</c:v>
                </c:pt>
                <c:pt idx="18">
                  <c:v>2.9</c:v>
                </c:pt>
                <c:pt idx="19">
                  <c:v>3.2</c:v>
                </c:pt>
                <c:pt idx="20">
                  <c:v>3.5</c:v>
                </c:pt>
                <c:pt idx="21">
                  <c:v>3.8</c:v>
                </c:pt>
                <c:pt idx="22">
                  <c:v>4.0999999999999996</c:v>
                </c:pt>
                <c:pt idx="23">
                  <c:v>4.4000000000000004</c:v>
                </c:pt>
                <c:pt idx="24">
                  <c:v>4.7</c:v>
                </c:pt>
                <c:pt idx="25">
                  <c:v>5</c:v>
                </c:pt>
                <c:pt idx="26">
                  <c:v>5.15</c:v>
                </c:pt>
                <c:pt idx="27">
                  <c:v>5.3</c:v>
                </c:pt>
                <c:pt idx="28">
                  <c:v>5.45</c:v>
                </c:pt>
                <c:pt idx="29">
                  <c:v>5.6000000000000103</c:v>
                </c:pt>
                <c:pt idx="30">
                  <c:v>5.7500000000000098</c:v>
                </c:pt>
                <c:pt idx="31">
                  <c:v>5.9000000000000101</c:v>
                </c:pt>
                <c:pt idx="32">
                  <c:v>6.0500000000000096</c:v>
                </c:pt>
                <c:pt idx="33">
                  <c:v>6.2000000000000099</c:v>
                </c:pt>
                <c:pt idx="34">
                  <c:v>6.3500000000000103</c:v>
                </c:pt>
                <c:pt idx="35">
                  <c:v>6.5</c:v>
                </c:pt>
                <c:pt idx="36">
                  <c:v>6.55</c:v>
                </c:pt>
                <c:pt idx="37">
                  <c:v>6.6</c:v>
                </c:pt>
                <c:pt idx="38">
                  <c:v>6.65</c:v>
                </c:pt>
                <c:pt idx="39">
                  <c:v>6.7</c:v>
                </c:pt>
                <c:pt idx="40">
                  <c:v>6.75</c:v>
                </c:pt>
                <c:pt idx="41">
                  <c:v>6.8</c:v>
                </c:pt>
                <c:pt idx="42">
                  <c:v>6.85</c:v>
                </c:pt>
                <c:pt idx="43">
                  <c:v>6.9</c:v>
                </c:pt>
                <c:pt idx="44">
                  <c:v>6.95</c:v>
                </c:pt>
                <c:pt idx="45">
                  <c:v>7</c:v>
                </c:pt>
              </c:numCache>
            </c:numRef>
          </c:yVal>
          <c:smooth val="0"/>
        </c:ser>
        <c:dLbls>
          <c:showLegendKey val="0"/>
          <c:showVal val="0"/>
          <c:showCatName val="0"/>
          <c:showSerName val="0"/>
          <c:showPercent val="0"/>
          <c:showBubbleSize val="0"/>
        </c:dLbls>
        <c:axId val="312559056"/>
        <c:axId val="312555136"/>
      </c:scatterChart>
      <c:valAx>
        <c:axId val="312559056"/>
        <c:scaling>
          <c:orientation val="minMax"/>
        </c:scaling>
        <c:delete val="0"/>
        <c:axPos val="b"/>
        <c:numFmt formatCode="General" sourceLinked="1"/>
        <c:majorTickMark val="out"/>
        <c:minorTickMark val="none"/>
        <c:tickLblPos val="nextTo"/>
        <c:crossAx val="312555136"/>
        <c:crosses val="autoZero"/>
        <c:crossBetween val="midCat"/>
      </c:valAx>
      <c:valAx>
        <c:axId val="312555136"/>
        <c:scaling>
          <c:orientation val="minMax"/>
        </c:scaling>
        <c:delete val="0"/>
        <c:axPos val="l"/>
        <c:majorGridlines/>
        <c:numFmt formatCode="General" sourceLinked="1"/>
        <c:majorTickMark val="out"/>
        <c:minorTickMark val="none"/>
        <c:tickLblPos val="nextTo"/>
        <c:crossAx val="312559056"/>
        <c:crosses val="autoZero"/>
        <c:crossBetween val="midCat"/>
      </c:valAx>
    </c:plotArea>
    <c:legend>
      <c:legendPos val="r"/>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Cubic_Spline!$C$4</c:f>
              <c:strCache>
                <c:ptCount val="1"/>
                <c:pt idx="0">
                  <c:v>Y</c:v>
                </c:pt>
              </c:strCache>
            </c:strRef>
          </c:tx>
          <c:spPr>
            <a:ln>
              <a:noFill/>
            </a:ln>
          </c:spPr>
          <c:marker>
            <c:symbol val="circle"/>
            <c:size val="9"/>
          </c:marker>
          <c:xVal>
            <c:numRef>
              <c:f>Cubic_Spline!$B$5:$B$10</c:f>
              <c:numCache>
                <c:formatCode>General</c:formatCode>
                <c:ptCount val="6"/>
                <c:pt idx="0">
                  <c:v>2</c:v>
                </c:pt>
                <c:pt idx="1">
                  <c:v>4</c:v>
                </c:pt>
                <c:pt idx="2">
                  <c:v>5</c:v>
                </c:pt>
                <c:pt idx="3">
                  <c:v>7</c:v>
                </c:pt>
                <c:pt idx="4">
                  <c:v>9</c:v>
                </c:pt>
                <c:pt idx="5">
                  <c:v>11</c:v>
                </c:pt>
              </c:numCache>
            </c:numRef>
          </c:xVal>
          <c:yVal>
            <c:numRef>
              <c:f>Cubic_Spline!$C$5:$C$10</c:f>
              <c:numCache>
                <c:formatCode>General</c:formatCode>
                <c:ptCount val="6"/>
                <c:pt idx="0">
                  <c:v>0</c:v>
                </c:pt>
                <c:pt idx="1">
                  <c:v>1</c:v>
                </c:pt>
                <c:pt idx="2">
                  <c:v>2</c:v>
                </c:pt>
                <c:pt idx="3">
                  <c:v>5</c:v>
                </c:pt>
                <c:pt idx="4">
                  <c:v>6.5</c:v>
                </c:pt>
                <c:pt idx="5">
                  <c:v>7</c:v>
                </c:pt>
              </c:numCache>
            </c:numRef>
          </c:yVal>
          <c:smooth val="0"/>
        </c:ser>
        <c:ser>
          <c:idx val="1"/>
          <c:order val="1"/>
          <c:tx>
            <c:strRef>
              <c:f>Cubic_Spline!$E$3</c:f>
              <c:strCache>
                <c:ptCount val="1"/>
                <c:pt idx="0">
                  <c:v>Cubic Spline</c:v>
                </c:pt>
              </c:strCache>
            </c:strRef>
          </c:tx>
          <c:spPr>
            <a:ln w="19050">
              <a:solidFill>
                <a:srgbClr val="FF0000"/>
              </a:solidFill>
            </a:ln>
          </c:spPr>
          <c:marker>
            <c:symbol val="none"/>
          </c:marker>
          <c:xVal>
            <c:numRef>
              <c:f>Cubic_Spline!$E$5:$E$50</c:f>
              <c:numCache>
                <c:formatCode>General</c:formatCode>
                <c:ptCount val="46"/>
                <c:pt idx="0">
                  <c:v>2</c:v>
                </c:pt>
                <c:pt idx="1">
                  <c:v>2.2000000000000002</c:v>
                </c:pt>
                <c:pt idx="2">
                  <c:v>2.4</c:v>
                </c:pt>
                <c:pt idx="3">
                  <c:v>2.6</c:v>
                </c:pt>
                <c:pt idx="4">
                  <c:v>2.8</c:v>
                </c:pt>
                <c:pt idx="5">
                  <c:v>3</c:v>
                </c:pt>
                <c:pt idx="6">
                  <c:v>3.2</c:v>
                </c:pt>
                <c:pt idx="7">
                  <c:v>3.4</c:v>
                </c:pt>
                <c:pt idx="8">
                  <c:v>3.6</c:v>
                </c:pt>
                <c:pt idx="9">
                  <c:v>3.8</c:v>
                </c:pt>
                <c:pt idx="10">
                  <c:v>4</c:v>
                </c:pt>
                <c:pt idx="11">
                  <c:v>4.2</c:v>
                </c:pt>
                <c:pt idx="12">
                  <c:v>4.4000000000000004</c:v>
                </c:pt>
                <c:pt idx="13">
                  <c:v>4.5999999999999996</c:v>
                </c:pt>
                <c:pt idx="14">
                  <c:v>4.8</c:v>
                </c:pt>
                <c:pt idx="15">
                  <c:v>5</c:v>
                </c:pt>
                <c:pt idx="16">
                  <c:v>5.2</c:v>
                </c:pt>
                <c:pt idx="17">
                  <c:v>5.4</c:v>
                </c:pt>
                <c:pt idx="18">
                  <c:v>5.6</c:v>
                </c:pt>
                <c:pt idx="19">
                  <c:v>5.8</c:v>
                </c:pt>
                <c:pt idx="20">
                  <c:v>6</c:v>
                </c:pt>
                <c:pt idx="21">
                  <c:v>6.2</c:v>
                </c:pt>
                <c:pt idx="22">
                  <c:v>6.4</c:v>
                </c:pt>
                <c:pt idx="23">
                  <c:v>6.6</c:v>
                </c:pt>
                <c:pt idx="24">
                  <c:v>6.8</c:v>
                </c:pt>
                <c:pt idx="25">
                  <c:v>7</c:v>
                </c:pt>
                <c:pt idx="26">
                  <c:v>7.2</c:v>
                </c:pt>
                <c:pt idx="27">
                  <c:v>7.4</c:v>
                </c:pt>
                <c:pt idx="28">
                  <c:v>7.6</c:v>
                </c:pt>
                <c:pt idx="29">
                  <c:v>7.8000000000000096</c:v>
                </c:pt>
                <c:pt idx="30">
                  <c:v>8.0000000000000107</c:v>
                </c:pt>
                <c:pt idx="31">
                  <c:v>8.2000000000000099</c:v>
                </c:pt>
                <c:pt idx="32">
                  <c:v>8.4000000000000092</c:v>
                </c:pt>
                <c:pt idx="33">
                  <c:v>8.6000000000000103</c:v>
                </c:pt>
                <c:pt idx="34">
                  <c:v>8.8000000000000096</c:v>
                </c:pt>
                <c:pt idx="35">
                  <c:v>9.0000000000000107</c:v>
                </c:pt>
                <c:pt idx="36">
                  <c:v>9.2000000000000099</c:v>
                </c:pt>
                <c:pt idx="37">
                  <c:v>9.4000000000000092</c:v>
                </c:pt>
                <c:pt idx="38">
                  <c:v>9.6000000000000103</c:v>
                </c:pt>
                <c:pt idx="39">
                  <c:v>9.8000000000000096</c:v>
                </c:pt>
                <c:pt idx="40">
                  <c:v>10</c:v>
                </c:pt>
                <c:pt idx="41">
                  <c:v>10.199999999999999</c:v>
                </c:pt>
                <c:pt idx="42">
                  <c:v>10.4</c:v>
                </c:pt>
                <c:pt idx="43">
                  <c:v>10.6</c:v>
                </c:pt>
                <c:pt idx="44">
                  <c:v>10.8</c:v>
                </c:pt>
                <c:pt idx="45">
                  <c:v>11</c:v>
                </c:pt>
              </c:numCache>
            </c:numRef>
          </c:xVal>
          <c:yVal>
            <c:numRef>
              <c:f>Cubic_Spline!$F$5:$F$50</c:f>
              <c:numCache>
                <c:formatCode>General</c:formatCode>
                <c:ptCount val="46"/>
                <c:pt idx="0">
                  <c:v>0</c:v>
                </c:pt>
                <c:pt idx="1">
                  <c:v>7.4264150943396307E-2</c:v>
                </c:pt>
                <c:pt idx="2">
                  <c:v>0.15008805031446501</c:v>
                </c:pt>
                <c:pt idx="3">
                  <c:v>0.22903144654088101</c:v>
                </c:pt>
                <c:pt idx="4">
                  <c:v>0.31265408805031403</c:v>
                </c:pt>
                <c:pt idx="5">
                  <c:v>0.40251572327044</c:v>
                </c:pt>
                <c:pt idx="6">
                  <c:v>0.50017610062893103</c:v>
                </c:pt>
                <c:pt idx="7">
                  <c:v>0.607194968553459</c:v>
                </c:pt>
                <c:pt idx="8">
                  <c:v>0.725132075471698</c:v>
                </c:pt>
                <c:pt idx="9">
                  <c:v>0.85554716981132095</c:v>
                </c:pt>
                <c:pt idx="10">
                  <c:v>1</c:v>
                </c:pt>
                <c:pt idx="11">
                  <c:v>1.16015094339623</c:v>
                </c:pt>
                <c:pt idx="12">
                  <c:v>1.33806289308176</c:v>
                </c:pt>
                <c:pt idx="13">
                  <c:v>1.53589937106918</c:v>
                </c:pt>
                <c:pt idx="14">
                  <c:v>1.75582389937107</c:v>
                </c:pt>
                <c:pt idx="15">
                  <c:v>2</c:v>
                </c:pt>
                <c:pt idx="16">
                  <c:v>2.2693396226415099</c:v>
                </c:pt>
                <c:pt idx="17">
                  <c:v>2.5597484276729601</c:v>
                </c:pt>
                <c:pt idx="18">
                  <c:v>2.8658805031446501</c:v>
                </c:pt>
                <c:pt idx="19">
                  <c:v>3.1823899371069202</c:v>
                </c:pt>
                <c:pt idx="20">
                  <c:v>3.5039308176100601</c:v>
                </c:pt>
                <c:pt idx="21">
                  <c:v>3.8251572327044001</c:v>
                </c:pt>
                <c:pt idx="22">
                  <c:v>4.1407232704402501</c:v>
                </c:pt>
                <c:pt idx="23">
                  <c:v>4.4452830188679204</c:v>
                </c:pt>
                <c:pt idx="24">
                  <c:v>4.73349056603774</c:v>
                </c:pt>
                <c:pt idx="25">
                  <c:v>5</c:v>
                </c:pt>
                <c:pt idx="26">
                  <c:v>5.2406698113207604</c:v>
                </c:pt>
                <c:pt idx="27">
                  <c:v>5.4561761006289302</c:v>
                </c:pt>
                <c:pt idx="28">
                  <c:v>5.6483993710691802</c:v>
                </c:pt>
                <c:pt idx="29">
                  <c:v>5.8192201257861704</c:v>
                </c:pt>
                <c:pt idx="30">
                  <c:v>5.9705188679245396</c:v>
                </c:pt>
                <c:pt idx="31">
                  <c:v>6.1041761006289397</c:v>
                </c:pt>
                <c:pt idx="32">
                  <c:v>6.2220723270440299</c:v>
                </c:pt>
                <c:pt idx="33">
                  <c:v>6.3260880503144703</c:v>
                </c:pt>
                <c:pt idx="34">
                  <c:v>6.4181037735849102</c:v>
                </c:pt>
                <c:pt idx="35">
                  <c:v>6.5</c:v>
                </c:pt>
                <c:pt idx="36">
                  <c:v>6.5734811320754796</c:v>
                </c:pt>
                <c:pt idx="37">
                  <c:v>6.63954716981132</c:v>
                </c:pt>
                <c:pt idx="38">
                  <c:v>6.6990220125786202</c:v>
                </c:pt>
                <c:pt idx="39">
                  <c:v>6.7527295597484303</c:v>
                </c:pt>
                <c:pt idx="40">
                  <c:v>6.8014937106918198</c:v>
                </c:pt>
                <c:pt idx="41">
                  <c:v>6.8461383647798701</c:v>
                </c:pt>
                <c:pt idx="42">
                  <c:v>6.8874874213836499</c:v>
                </c:pt>
                <c:pt idx="43">
                  <c:v>6.9263647798742101</c:v>
                </c:pt>
                <c:pt idx="44">
                  <c:v>6.9635943396226399</c:v>
                </c:pt>
                <c:pt idx="45">
                  <c:v>7</c:v>
                </c:pt>
              </c:numCache>
            </c:numRef>
          </c:yVal>
          <c:smooth val="0"/>
        </c:ser>
        <c:dLbls>
          <c:showLegendKey val="0"/>
          <c:showVal val="0"/>
          <c:showCatName val="0"/>
          <c:showSerName val="0"/>
          <c:showPercent val="0"/>
          <c:showBubbleSize val="0"/>
        </c:dLbls>
        <c:axId val="312554352"/>
        <c:axId val="312557488"/>
      </c:scatterChart>
      <c:valAx>
        <c:axId val="312554352"/>
        <c:scaling>
          <c:orientation val="minMax"/>
        </c:scaling>
        <c:delete val="0"/>
        <c:axPos val="b"/>
        <c:numFmt formatCode="General" sourceLinked="1"/>
        <c:majorTickMark val="out"/>
        <c:minorTickMark val="none"/>
        <c:tickLblPos val="nextTo"/>
        <c:crossAx val="312557488"/>
        <c:crosses val="autoZero"/>
        <c:crossBetween val="midCat"/>
      </c:valAx>
      <c:valAx>
        <c:axId val="312557488"/>
        <c:scaling>
          <c:orientation val="minMax"/>
        </c:scaling>
        <c:delete val="0"/>
        <c:axPos val="l"/>
        <c:majorGridlines/>
        <c:numFmt formatCode="General" sourceLinked="1"/>
        <c:majorTickMark val="out"/>
        <c:minorTickMark val="none"/>
        <c:tickLblPos val="nextTo"/>
        <c:crossAx val="312554352"/>
        <c:crosses val="autoZero"/>
        <c:crossBetween val="midCat"/>
      </c:valAx>
    </c:plotArea>
    <c:legend>
      <c:legendPos val="r"/>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Bessel_Spline!$C$4</c:f>
              <c:strCache>
                <c:ptCount val="1"/>
                <c:pt idx="0">
                  <c:v>Y</c:v>
                </c:pt>
              </c:strCache>
            </c:strRef>
          </c:tx>
          <c:spPr>
            <a:ln>
              <a:noFill/>
            </a:ln>
          </c:spPr>
          <c:marker>
            <c:symbol val="circle"/>
            <c:size val="9"/>
          </c:marker>
          <c:xVal>
            <c:numRef>
              <c:f>Bessel_Spline!$B$5:$B$10</c:f>
              <c:numCache>
                <c:formatCode>General</c:formatCode>
                <c:ptCount val="6"/>
                <c:pt idx="0">
                  <c:v>2</c:v>
                </c:pt>
                <c:pt idx="1">
                  <c:v>4</c:v>
                </c:pt>
                <c:pt idx="2">
                  <c:v>5</c:v>
                </c:pt>
                <c:pt idx="3">
                  <c:v>7</c:v>
                </c:pt>
                <c:pt idx="4">
                  <c:v>9</c:v>
                </c:pt>
                <c:pt idx="5">
                  <c:v>11</c:v>
                </c:pt>
              </c:numCache>
            </c:numRef>
          </c:xVal>
          <c:yVal>
            <c:numRef>
              <c:f>Bessel_Spline!$C$5:$C$10</c:f>
              <c:numCache>
                <c:formatCode>General</c:formatCode>
                <c:ptCount val="6"/>
                <c:pt idx="0">
                  <c:v>0</c:v>
                </c:pt>
                <c:pt idx="1">
                  <c:v>1</c:v>
                </c:pt>
                <c:pt idx="2">
                  <c:v>2</c:v>
                </c:pt>
                <c:pt idx="3">
                  <c:v>5</c:v>
                </c:pt>
                <c:pt idx="4">
                  <c:v>6.5</c:v>
                </c:pt>
                <c:pt idx="5">
                  <c:v>7</c:v>
                </c:pt>
              </c:numCache>
            </c:numRef>
          </c:yVal>
          <c:smooth val="0"/>
        </c:ser>
        <c:ser>
          <c:idx val="1"/>
          <c:order val="1"/>
          <c:tx>
            <c:strRef>
              <c:f>Bessel_Spline!$E$3</c:f>
              <c:strCache>
                <c:ptCount val="1"/>
                <c:pt idx="0">
                  <c:v>Bessel spline</c:v>
                </c:pt>
              </c:strCache>
            </c:strRef>
          </c:tx>
          <c:spPr>
            <a:ln w="19050">
              <a:solidFill>
                <a:srgbClr val="FF0000"/>
              </a:solidFill>
            </a:ln>
          </c:spPr>
          <c:marker>
            <c:symbol val="none"/>
          </c:marker>
          <c:xVal>
            <c:numRef>
              <c:f>Bessel_Spline!$E$5:$E$50</c:f>
              <c:numCache>
                <c:formatCode>General</c:formatCode>
                <c:ptCount val="46"/>
                <c:pt idx="0">
                  <c:v>2</c:v>
                </c:pt>
                <c:pt idx="1">
                  <c:v>2.2000000000000002</c:v>
                </c:pt>
                <c:pt idx="2">
                  <c:v>2.4</c:v>
                </c:pt>
                <c:pt idx="3">
                  <c:v>2.6</c:v>
                </c:pt>
                <c:pt idx="4">
                  <c:v>2.8</c:v>
                </c:pt>
                <c:pt idx="5">
                  <c:v>3</c:v>
                </c:pt>
                <c:pt idx="6">
                  <c:v>3.2</c:v>
                </c:pt>
                <c:pt idx="7">
                  <c:v>3.4</c:v>
                </c:pt>
                <c:pt idx="8">
                  <c:v>3.6</c:v>
                </c:pt>
                <c:pt idx="9">
                  <c:v>3.8</c:v>
                </c:pt>
                <c:pt idx="10">
                  <c:v>4</c:v>
                </c:pt>
                <c:pt idx="11">
                  <c:v>4.2</c:v>
                </c:pt>
                <c:pt idx="12">
                  <c:v>4.4000000000000004</c:v>
                </c:pt>
                <c:pt idx="13">
                  <c:v>4.5999999999999996</c:v>
                </c:pt>
                <c:pt idx="14">
                  <c:v>4.8</c:v>
                </c:pt>
                <c:pt idx="15">
                  <c:v>5</c:v>
                </c:pt>
                <c:pt idx="16">
                  <c:v>5.2</c:v>
                </c:pt>
                <c:pt idx="17">
                  <c:v>5.4</c:v>
                </c:pt>
                <c:pt idx="18">
                  <c:v>5.6</c:v>
                </c:pt>
                <c:pt idx="19">
                  <c:v>5.8</c:v>
                </c:pt>
                <c:pt idx="20">
                  <c:v>6</c:v>
                </c:pt>
                <c:pt idx="21">
                  <c:v>6.2</c:v>
                </c:pt>
                <c:pt idx="22">
                  <c:v>6.4</c:v>
                </c:pt>
                <c:pt idx="23">
                  <c:v>6.6</c:v>
                </c:pt>
                <c:pt idx="24">
                  <c:v>6.8</c:v>
                </c:pt>
                <c:pt idx="25">
                  <c:v>7</c:v>
                </c:pt>
                <c:pt idx="26">
                  <c:v>7.2</c:v>
                </c:pt>
                <c:pt idx="27">
                  <c:v>7.4</c:v>
                </c:pt>
                <c:pt idx="28">
                  <c:v>7.6</c:v>
                </c:pt>
                <c:pt idx="29">
                  <c:v>7.8000000000000096</c:v>
                </c:pt>
                <c:pt idx="30">
                  <c:v>8.0000000000000107</c:v>
                </c:pt>
                <c:pt idx="31">
                  <c:v>8.2000000000000099</c:v>
                </c:pt>
                <c:pt idx="32">
                  <c:v>8.4000000000000092</c:v>
                </c:pt>
                <c:pt idx="33">
                  <c:v>8.6000000000000103</c:v>
                </c:pt>
                <c:pt idx="34">
                  <c:v>8.8000000000000096</c:v>
                </c:pt>
                <c:pt idx="35">
                  <c:v>9.0000000000000107</c:v>
                </c:pt>
                <c:pt idx="36">
                  <c:v>9.2000000000000099</c:v>
                </c:pt>
                <c:pt idx="37">
                  <c:v>9.4000000000000092</c:v>
                </c:pt>
                <c:pt idx="38">
                  <c:v>9.6000000000000103</c:v>
                </c:pt>
                <c:pt idx="39">
                  <c:v>9.8000000000000096</c:v>
                </c:pt>
                <c:pt idx="40">
                  <c:v>10</c:v>
                </c:pt>
                <c:pt idx="41">
                  <c:v>10.199999999999999</c:v>
                </c:pt>
                <c:pt idx="42">
                  <c:v>10.4</c:v>
                </c:pt>
                <c:pt idx="43">
                  <c:v>10.6</c:v>
                </c:pt>
                <c:pt idx="44">
                  <c:v>10.8</c:v>
                </c:pt>
                <c:pt idx="45">
                  <c:v>11</c:v>
                </c:pt>
              </c:numCache>
            </c:numRef>
          </c:xVal>
          <c:yVal>
            <c:numRef>
              <c:f>Bessel_Spline!$F$5:$F$50</c:f>
              <c:numCache>
                <c:formatCode>General</c:formatCode>
                <c:ptCount val="46"/>
                <c:pt idx="0">
                  <c:v>0</c:v>
                </c:pt>
                <c:pt idx="1">
                  <c:v>0.04</c:v>
                </c:pt>
                <c:pt idx="2">
                  <c:v>9.3333333333333296E-2</c:v>
                </c:pt>
                <c:pt idx="3">
                  <c:v>0.16</c:v>
                </c:pt>
                <c:pt idx="4">
                  <c:v>0.24</c:v>
                </c:pt>
                <c:pt idx="5">
                  <c:v>0.33333333333333298</c:v>
                </c:pt>
                <c:pt idx="6">
                  <c:v>0.44</c:v>
                </c:pt>
                <c:pt idx="7">
                  <c:v>0.56000000000000005</c:v>
                </c:pt>
                <c:pt idx="8">
                  <c:v>0.69333333333333302</c:v>
                </c:pt>
                <c:pt idx="9">
                  <c:v>0.84</c:v>
                </c:pt>
                <c:pt idx="10">
                  <c:v>1</c:v>
                </c:pt>
                <c:pt idx="11">
                  <c:v>1.17333333333333</c:v>
                </c:pt>
                <c:pt idx="12">
                  <c:v>1.36</c:v>
                </c:pt>
                <c:pt idx="13">
                  <c:v>1.56</c:v>
                </c:pt>
                <c:pt idx="14">
                  <c:v>1.7733333333333301</c:v>
                </c:pt>
                <c:pt idx="15">
                  <c:v>2</c:v>
                </c:pt>
                <c:pt idx="16">
                  <c:v>2.2527499999999998</c:v>
                </c:pt>
                <c:pt idx="17">
                  <c:v>2.53866666666667</c:v>
                </c:pt>
                <c:pt idx="18">
                  <c:v>2.8492500000000001</c:v>
                </c:pt>
                <c:pt idx="19">
                  <c:v>3.1760000000000002</c:v>
                </c:pt>
                <c:pt idx="20">
                  <c:v>3.5104166666666701</c:v>
                </c:pt>
                <c:pt idx="21">
                  <c:v>3.8439999999999999</c:v>
                </c:pt>
                <c:pt idx="22">
                  <c:v>4.1682499999999996</c:v>
                </c:pt>
                <c:pt idx="23">
                  <c:v>4.4746666666666703</c:v>
                </c:pt>
                <c:pt idx="24">
                  <c:v>4.7547499999999996</c:v>
                </c:pt>
                <c:pt idx="25">
                  <c:v>5</c:v>
                </c:pt>
                <c:pt idx="26">
                  <c:v>5.2152500000000002</c:v>
                </c:pt>
                <c:pt idx="27">
                  <c:v>5.4119999999999999</c:v>
                </c:pt>
                <c:pt idx="28">
                  <c:v>5.5917500000000002</c:v>
                </c:pt>
                <c:pt idx="29">
                  <c:v>5.75600000000001</c:v>
                </c:pt>
                <c:pt idx="30">
                  <c:v>5.9062500000000098</c:v>
                </c:pt>
                <c:pt idx="31">
                  <c:v>6.0440000000000103</c:v>
                </c:pt>
                <c:pt idx="32">
                  <c:v>6.1707500000000097</c:v>
                </c:pt>
                <c:pt idx="33">
                  <c:v>6.28800000000001</c:v>
                </c:pt>
                <c:pt idx="34">
                  <c:v>6.3972500000000103</c:v>
                </c:pt>
                <c:pt idx="35">
                  <c:v>6.5000000000000098</c:v>
                </c:pt>
                <c:pt idx="36">
                  <c:v>6.5949999999999998</c:v>
                </c:pt>
                <c:pt idx="37">
                  <c:v>6.68</c:v>
                </c:pt>
                <c:pt idx="38">
                  <c:v>6.7549999999999999</c:v>
                </c:pt>
                <c:pt idx="39">
                  <c:v>6.82</c:v>
                </c:pt>
                <c:pt idx="40">
                  <c:v>6.875</c:v>
                </c:pt>
                <c:pt idx="41">
                  <c:v>6.92</c:v>
                </c:pt>
                <c:pt idx="42">
                  <c:v>6.9550000000000001</c:v>
                </c:pt>
                <c:pt idx="43">
                  <c:v>6.98</c:v>
                </c:pt>
                <c:pt idx="44">
                  <c:v>6.9950000000000001</c:v>
                </c:pt>
                <c:pt idx="45">
                  <c:v>7</c:v>
                </c:pt>
              </c:numCache>
            </c:numRef>
          </c:yVal>
          <c:smooth val="0"/>
        </c:ser>
        <c:dLbls>
          <c:showLegendKey val="0"/>
          <c:showVal val="0"/>
          <c:showCatName val="0"/>
          <c:showSerName val="0"/>
          <c:showPercent val="0"/>
          <c:showBubbleSize val="0"/>
        </c:dLbls>
        <c:axId val="312556312"/>
        <c:axId val="312553568"/>
      </c:scatterChart>
      <c:valAx>
        <c:axId val="312556312"/>
        <c:scaling>
          <c:orientation val="minMax"/>
        </c:scaling>
        <c:delete val="0"/>
        <c:axPos val="b"/>
        <c:numFmt formatCode="General" sourceLinked="1"/>
        <c:majorTickMark val="out"/>
        <c:minorTickMark val="none"/>
        <c:tickLblPos val="nextTo"/>
        <c:crossAx val="312553568"/>
        <c:crosses val="autoZero"/>
        <c:crossBetween val="midCat"/>
      </c:valAx>
      <c:valAx>
        <c:axId val="312553568"/>
        <c:scaling>
          <c:orientation val="minMax"/>
        </c:scaling>
        <c:delete val="0"/>
        <c:axPos val="l"/>
        <c:majorGridlines/>
        <c:numFmt formatCode="General" sourceLinked="1"/>
        <c:majorTickMark val="out"/>
        <c:minorTickMark val="none"/>
        <c:tickLblPos val="nextTo"/>
        <c:crossAx val="312556312"/>
        <c:crosses val="autoZero"/>
        <c:crossBetween val="midCat"/>
      </c:valAx>
    </c:plotArea>
    <c:legend>
      <c:legendPos val="r"/>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OneWay_Spline!$C$4</c:f>
              <c:strCache>
                <c:ptCount val="1"/>
                <c:pt idx="0">
                  <c:v>Y</c:v>
                </c:pt>
              </c:strCache>
            </c:strRef>
          </c:tx>
          <c:spPr>
            <a:ln>
              <a:noFill/>
            </a:ln>
          </c:spPr>
          <c:marker>
            <c:symbol val="circle"/>
            <c:size val="9"/>
          </c:marker>
          <c:xVal>
            <c:numRef>
              <c:f>OneWay_Spline!$B$5:$B$10</c:f>
              <c:numCache>
                <c:formatCode>General</c:formatCode>
                <c:ptCount val="6"/>
                <c:pt idx="0">
                  <c:v>2</c:v>
                </c:pt>
                <c:pt idx="1">
                  <c:v>4</c:v>
                </c:pt>
                <c:pt idx="2">
                  <c:v>5</c:v>
                </c:pt>
                <c:pt idx="3">
                  <c:v>7</c:v>
                </c:pt>
                <c:pt idx="4">
                  <c:v>9</c:v>
                </c:pt>
                <c:pt idx="5">
                  <c:v>11</c:v>
                </c:pt>
              </c:numCache>
            </c:numRef>
          </c:xVal>
          <c:yVal>
            <c:numRef>
              <c:f>OneWay_Spline!$C$5:$C$10</c:f>
              <c:numCache>
                <c:formatCode>General</c:formatCode>
                <c:ptCount val="6"/>
                <c:pt idx="0">
                  <c:v>0</c:v>
                </c:pt>
                <c:pt idx="1">
                  <c:v>1</c:v>
                </c:pt>
                <c:pt idx="2">
                  <c:v>2</c:v>
                </c:pt>
                <c:pt idx="3">
                  <c:v>5</c:v>
                </c:pt>
                <c:pt idx="4">
                  <c:v>6.5</c:v>
                </c:pt>
                <c:pt idx="5">
                  <c:v>7</c:v>
                </c:pt>
              </c:numCache>
            </c:numRef>
          </c:yVal>
          <c:smooth val="0"/>
        </c:ser>
        <c:ser>
          <c:idx val="1"/>
          <c:order val="1"/>
          <c:tx>
            <c:strRef>
              <c:f>OneWay_Spline!$E$3</c:f>
              <c:strCache>
                <c:ptCount val="1"/>
                <c:pt idx="0">
                  <c:v>OneWay Spline</c:v>
                </c:pt>
              </c:strCache>
            </c:strRef>
          </c:tx>
          <c:spPr>
            <a:ln w="19050">
              <a:solidFill>
                <a:srgbClr val="FF0000"/>
              </a:solidFill>
            </a:ln>
          </c:spPr>
          <c:marker>
            <c:symbol val="none"/>
          </c:marker>
          <c:xVal>
            <c:numRef>
              <c:f>OneWay_Spline!$E$5:$E$50</c:f>
              <c:numCache>
                <c:formatCode>General</c:formatCode>
                <c:ptCount val="46"/>
                <c:pt idx="0">
                  <c:v>2</c:v>
                </c:pt>
                <c:pt idx="1">
                  <c:v>2.2000000000000002</c:v>
                </c:pt>
                <c:pt idx="2">
                  <c:v>2.4</c:v>
                </c:pt>
                <c:pt idx="3">
                  <c:v>2.6</c:v>
                </c:pt>
                <c:pt idx="4">
                  <c:v>2.8</c:v>
                </c:pt>
                <c:pt idx="5">
                  <c:v>3</c:v>
                </c:pt>
                <c:pt idx="6">
                  <c:v>3.2</c:v>
                </c:pt>
                <c:pt idx="7">
                  <c:v>3.4</c:v>
                </c:pt>
                <c:pt idx="8">
                  <c:v>3.6</c:v>
                </c:pt>
                <c:pt idx="9">
                  <c:v>3.8</c:v>
                </c:pt>
                <c:pt idx="10">
                  <c:v>4</c:v>
                </c:pt>
                <c:pt idx="11">
                  <c:v>4.2</c:v>
                </c:pt>
                <c:pt idx="12">
                  <c:v>4.4000000000000004</c:v>
                </c:pt>
                <c:pt idx="13">
                  <c:v>4.5999999999999996</c:v>
                </c:pt>
                <c:pt idx="14">
                  <c:v>4.8</c:v>
                </c:pt>
                <c:pt idx="15">
                  <c:v>5</c:v>
                </c:pt>
                <c:pt idx="16">
                  <c:v>5.2</c:v>
                </c:pt>
                <c:pt idx="17">
                  <c:v>5.4</c:v>
                </c:pt>
                <c:pt idx="18">
                  <c:v>5.6</c:v>
                </c:pt>
                <c:pt idx="19">
                  <c:v>5.8</c:v>
                </c:pt>
                <c:pt idx="20">
                  <c:v>6</c:v>
                </c:pt>
                <c:pt idx="21">
                  <c:v>6.2</c:v>
                </c:pt>
                <c:pt idx="22">
                  <c:v>6.4</c:v>
                </c:pt>
                <c:pt idx="23">
                  <c:v>6.6</c:v>
                </c:pt>
                <c:pt idx="24">
                  <c:v>6.8</c:v>
                </c:pt>
                <c:pt idx="25">
                  <c:v>7</c:v>
                </c:pt>
                <c:pt idx="26">
                  <c:v>7.2</c:v>
                </c:pt>
                <c:pt idx="27">
                  <c:v>7.4</c:v>
                </c:pt>
                <c:pt idx="28">
                  <c:v>7.6</c:v>
                </c:pt>
                <c:pt idx="29">
                  <c:v>7.8000000000000096</c:v>
                </c:pt>
                <c:pt idx="30">
                  <c:v>8.0000000000000107</c:v>
                </c:pt>
                <c:pt idx="31">
                  <c:v>8.2000000000000099</c:v>
                </c:pt>
                <c:pt idx="32">
                  <c:v>8.4000000000000092</c:v>
                </c:pt>
                <c:pt idx="33">
                  <c:v>8.6000000000000103</c:v>
                </c:pt>
                <c:pt idx="34">
                  <c:v>8.8000000000000096</c:v>
                </c:pt>
                <c:pt idx="35">
                  <c:v>9.0000000000000107</c:v>
                </c:pt>
                <c:pt idx="36">
                  <c:v>9.2000000000000099</c:v>
                </c:pt>
                <c:pt idx="37">
                  <c:v>9.4000000000000092</c:v>
                </c:pt>
                <c:pt idx="38">
                  <c:v>9.6000000000000103</c:v>
                </c:pt>
                <c:pt idx="39">
                  <c:v>9.8000000000000096</c:v>
                </c:pt>
                <c:pt idx="40">
                  <c:v>10</c:v>
                </c:pt>
                <c:pt idx="41">
                  <c:v>10.199999999999999</c:v>
                </c:pt>
                <c:pt idx="42">
                  <c:v>10.4</c:v>
                </c:pt>
                <c:pt idx="43">
                  <c:v>10.6</c:v>
                </c:pt>
                <c:pt idx="44">
                  <c:v>10.8</c:v>
                </c:pt>
                <c:pt idx="45">
                  <c:v>11</c:v>
                </c:pt>
              </c:numCache>
            </c:numRef>
          </c:xVal>
          <c:yVal>
            <c:numRef>
              <c:f>OneWay_Spline!$F$5:$F$50</c:f>
              <c:numCache>
                <c:formatCode>General</c:formatCode>
                <c:ptCount val="46"/>
                <c:pt idx="0">
                  <c:v>0</c:v>
                </c:pt>
                <c:pt idx="1">
                  <c:v>0.04</c:v>
                </c:pt>
                <c:pt idx="2">
                  <c:v>9.3333333333333296E-2</c:v>
                </c:pt>
                <c:pt idx="3">
                  <c:v>0.16</c:v>
                </c:pt>
                <c:pt idx="4">
                  <c:v>0.24</c:v>
                </c:pt>
                <c:pt idx="5">
                  <c:v>0.33333333333333298</c:v>
                </c:pt>
                <c:pt idx="6">
                  <c:v>0.44</c:v>
                </c:pt>
                <c:pt idx="7">
                  <c:v>0.56000000000000005</c:v>
                </c:pt>
                <c:pt idx="8">
                  <c:v>0.69333333333333302</c:v>
                </c:pt>
                <c:pt idx="9">
                  <c:v>0.84</c:v>
                </c:pt>
                <c:pt idx="10">
                  <c:v>1</c:v>
                </c:pt>
                <c:pt idx="11">
                  <c:v>1.17333333333333</c:v>
                </c:pt>
                <c:pt idx="12">
                  <c:v>1.36</c:v>
                </c:pt>
                <c:pt idx="13">
                  <c:v>1.56</c:v>
                </c:pt>
                <c:pt idx="14">
                  <c:v>1.7733333333333301</c:v>
                </c:pt>
                <c:pt idx="15">
                  <c:v>2</c:v>
                </c:pt>
                <c:pt idx="16">
                  <c:v>2.2527499999999998</c:v>
                </c:pt>
                <c:pt idx="17">
                  <c:v>2.53866666666667</c:v>
                </c:pt>
                <c:pt idx="18">
                  <c:v>2.8492500000000001</c:v>
                </c:pt>
                <c:pt idx="19">
                  <c:v>3.1760000000000002</c:v>
                </c:pt>
                <c:pt idx="20">
                  <c:v>3.5104166666666701</c:v>
                </c:pt>
                <c:pt idx="21">
                  <c:v>3.8439999999999999</c:v>
                </c:pt>
                <c:pt idx="22">
                  <c:v>4.1682499999999996</c:v>
                </c:pt>
                <c:pt idx="23">
                  <c:v>4.4746666666666703</c:v>
                </c:pt>
                <c:pt idx="24">
                  <c:v>4.7547499999999996</c:v>
                </c:pt>
                <c:pt idx="25">
                  <c:v>5</c:v>
                </c:pt>
                <c:pt idx="26">
                  <c:v>5.2152500000000002</c:v>
                </c:pt>
                <c:pt idx="27">
                  <c:v>5.4119999999999999</c:v>
                </c:pt>
                <c:pt idx="28">
                  <c:v>5.5917500000000002</c:v>
                </c:pt>
                <c:pt idx="29">
                  <c:v>5.75600000000001</c:v>
                </c:pt>
                <c:pt idx="30">
                  <c:v>5.9062500000000098</c:v>
                </c:pt>
                <c:pt idx="31">
                  <c:v>6.0440000000000103</c:v>
                </c:pt>
                <c:pt idx="32">
                  <c:v>6.1707500000000097</c:v>
                </c:pt>
                <c:pt idx="33">
                  <c:v>6.28800000000001</c:v>
                </c:pt>
                <c:pt idx="34">
                  <c:v>6.3972500000000103</c:v>
                </c:pt>
                <c:pt idx="35">
                  <c:v>6.5000000000000098</c:v>
                </c:pt>
                <c:pt idx="36">
                  <c:v>6.5949999999999998</c:v>
                </c:pt>
                <c:pt idx="37">
                  <c:v>6.68</c:v>
                </c:pt>
                <c:pt idx="38">
                  <c:v>6.7549999999999999</c:v>
                </c:pt>
                <c:pt idx="39">
                  <c:v>6.82</c:v>
                </c:pt>
                <c:pt idx="40">
                  <c:v>6.875</c:v>
                </c:pt>
                <c:pt idx="41">
                  <c:v>6.92</c:v>
                </c:pt>
                <c:pt idx="42">
                  <c:v>6.9550000000000001</c:v>
                </c:pt>
                <c:pt idx="43">
                  <c:v>6.98</c:v>
                </c:pt>
                <c:pt idx="44">
                  <c:v>6.9950000000000001</c:v>
                </c:pt>
                <c:pt idx="45">
                  <c:v>7</c:v>
                </c:pt>
              </c:numCache>
            </c:numRef>
          </c:yVal>
          <c:smooth val="0"/>
        </c:ser>
        <c:dLbls>
          <c:showLegendKey val="0"/>
          <c:showVal val="0"/>
          <c:showCatName val="0"/>
          <c:showSerName val="0"/>
          <c:showPercent val="0"/>
          <c:showBubbleSize val="0"/>
        </c:dLbls>
        <c:axId val="312557880"/>
        <c:axId val="312559448"/>
      </c:scatterChart>
      <c:valAx>
        <c:axId val="312557880"/>
        <c:scaling>
          <c:orientation val="minMax"/>
        </c:scaling>
        <c:delete val="0"/>
        <c:axPos val="b"/>
        <c:numFmt formatCode="General" sourceLinked="1"/>
        <c:majorTickMark val="out"/>
        <c:minorTickMark val="none"/>
        <c:tickLblPos val="nextTo"/>
        <c:crossAx val="312559448"/>
        <c:crosses val="autoZero"/>
        <c:crossBetween val="midCat"/>
      </c:valAx>
      <c:valAx>
        <c:axId val="312559448"/>
        <c:scaling>
          <c:orientation val="minMax"/>
        </c:scaling>
        <c:delete val="0"/>
        <c:axPos val="l"/>
        <c:majorGridlines/>
        <c:numFmt formatCode="General" sourceLinked="1"/>
        <c:majorTickMark val="out"/>
        <c:minorTickMark val="none"/>
        <c:tickLblPos val="nextTo"/>
        <c:crossAx val="312557880"/>
        <c:crosses val="autoZero"/>
        <c:crossBetween val="midCat"/>
      </c:valAx>
    </c:plotArea>
    <c:legend>
      <c:legendPos val="r"/>
      <c:layout/>
      <c:overlay val="0"/>
    </c:legend>
    <c:plotVisOnly val="1"/>
    <c:dispBlanksAs val="gap"/>
    <c:showDLblsOverMax val="0"/>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ConstrainedSplines!$C$18</c:f>
              <c:strCache>
                <c:ptCount val="1"/>
                <c:pt idx="0">
                  <c:v>Y</c:v>
                </c:pt>
              </c:strCache>
            </c:strRef>
          </c:tx>
          <c:spPr>
            <a:ln>
              <a:noFill/>
            </a:ln>
          </c:spPr>
          <c:marker>
            <c:symbol val="circle"/>
            <c:size val="9"/>
          </c:marker>
          <c:xVal>
            <c:numRef>
              <c:f>ConstrainedSplines!$B$19:$B$24</c:f>
              <c:numCache>
                <c:formatCode>General</c:formatCode>
                <c:ptCount val="6"/>
                <c:pt idx="0">
                  <c:v>1</c:v>
                </c:pt>
                <c:pt idx="1">
                  <c:v>2</c:v>
                </c:pt>
                <c:pt idx="2">
                  <c:v>3</c:v>
                </c:pt>
                <c:pt idx="3">
                  <c:v>4</c:v>
                </c:pt>
                <c:pt idx="4">
                  <c:v>5</c:v>
                </c:pt>
                <c:pt idx="5">
                  <c:v>6</c:v>
                </c:pt>
              </c:numCache>
            </c:numRef>
          </c:xVal>
          <c:yVal>
            <c:numRef>
              <c:f>ConstrainedSplines!$C$19:$C$24</c:f>
              <c:numCache>
                <c:formatCode>General</c:formatCode>
                <c:ptCount val="6"/>
                <c:pt idx="0">
                  <c:v>2</c:v>
                </c:pt>
                <c:pt idx="1">
                  <c:v>2.0099999999999998</c:v>
                </c:pt>
                <c:pt idx="2">
                  <c:v>2.1</c:v>
                </c:pt>
                <c:pt idx="3">
                  <c:v>3.9</c:v>
                </c:pt>
                <c:pt idx="4">
                  <c:v>3.99</c:v>
                </c:pt>
                <c:pt idx="5">
                  <c:v>4</c:v>
                </c:pt>
              </c:numCache>
            </c:numRef>
          </c:yVal>
          <c:smooth val="0"/>
        </c:ser>
        <c:ser>
          <c:idx val="1"/>
          <c:order val="1"/>
          <c:tx>
            <c:strRef>
              <c:f>ConstrainedSplines!$K$3</c:f>
              <c:strCache>
                <c:ptCount val="1"/>
              </c:strCache>
            </c:strRef>
          </c:tx>
          <c:spPr>
            <a:ln w="19050">
              <a:solidFill>
                <a:srgbClr val="FF0000"/>
              </a:solidFill>
            </a:ln>
          </c:spPr>
          <c:marker>
            <c:symbol val="none"/>
          </c:marker>
          <c:xVal>
            <c:numRef>
              <c:f>ConstrainedSplines!$K$5:$K$55</c:f>
              <c:numCache>
                <c:formatCode>General</c:formatCode>
                <c:ptCount val="51"/>
                <c:pt idx="0">
                  <c:v>1</c:v>
                </c:pt>
                <c:pt idx="1">
                  <c:v>1.1000000000000001</c:v>
                </c:pt>
                <c:pt idx="2">
                  <c:v>1.2000000000000002</c:v>
                </c:pt>
                <c:pt idx="3">
                  <c:v>1.3000000000000003</c:v>
                </c:pt>
                <c:pt idx="4">
                  <c:v>1.4000000000000004</c:v>
                </c:pt>
                <c:pt idx="5">
                  <c:v>1.5000000000000004</c:v>
                </c:pt>
                <c:pt idx="6">
                  <c:v>1.6000000000000005</c:v>
                </c:pt>
                <c:pt idx="7">
                  <c:v>1.7000000000000006</c:v>
                </c:pt>
                <c:pt idx="8">
                  <c:v>1.8000000000000007</c:v>
                </c:pt>
                <c:pt idx="9">
                  <c:v>1.9000000000000008</c:v>
                </c:pt>
                <c:pt idx="10">
                  <c:v>2.0000000000000009</c:v>
                </c:pt>
                <c:pt idx="11">
                  <c:v>2.100000000000001</c:v>
                </c:pt>
                <c:pt idx="12">
                  <c:v>2.2000000000000011</c:v>
                </c:pt>
                <c:pt idx="13">
                  <c:v>2.3000000000000012</c:v>
                </c:pt>
                <c:pt idx="14">
                  <c:v>2.4000000000000012</c:v>
                </c:pt>
                <c:pt idx="15">
                  <c:v>2.5000000000000013</c:v>
                </c:pt>
                <c:pt idx="16">
                  <c:v>2.6000000000000014</c:v>
                </c:pt>
                <c:pt idx="17">
                  <c:v>2.7000000000000015</c:v>
                </c:pt>
                <c:pt idx="18">
                  <c:v>2.8000000000000016</c:v>
                </c:pt>
                <c:pt idx="19">
                  <c:v>2.9000000000000017</c:v>
                </c:pt>
                <c:pt idx="20">
                  <c:v>3.0000000000000018</c:v>
                </c:pt>
                <c:pt idx="21">
                  <c:v>3.1000000000000019</c:v>
                </c:pt>
                <c:pt idx="22">
                  <c:v>3.200000000000002</c:v>
                </c:pt>
                <c:pt idx="23">
                  <c:v>3.300000000000002</c:v>
                </c:pt>
                <c:pt idx="24">
                  <c:v>3.4000000000000021</c:v>
                </c:pt>
                <c:pt idx="25">
                  <c:v>3.5000000000000022</c:v>
                </c:pt>
                <c:pt idx="26">
                  <c:v>3.6000000000000023</c:v>
                </c:pt>
                <c:pt idx="27">
                  <c:v>3.7000000000000024</c:v>
                </c:pt>
                <c:pt idx="28">
                  <c:v>3.8000000000000025</c:v>
                </c:pt>
                <c:pt idx="29">
                  <c:v>3.9000000000000026</c:v>
                </c:pt>
                <c:pt idx="30">
                  <c:v>4.0000000000000027</c:v>
                </c:pt>
                <c:pt idx="31">
                  <c:v>4.1000000000000023</c:v>
                </c:pt>
                <c:pt idx="32">
                  <c:v>4.200000000000002</c:v>
                </c:pt>
                <c:pt idx="33">
                  <c:v>4.3000000000000016</c:v>
                </c:pt>
                <c:pt idx="34">
                  <c:v>4.4000000000000012</c:v>
                </c:pt>
                <c:pt idx="35">
                  <c:v>4.5000000000000009</c:v>
                </c:pt>
                <c:pt idx="36">
                  <c:v>4.6000000000000005</c:v>
                </c:pt>
                <c:pt idx="37">
                  <c:v>4.7</c:v>
                </c:pt>
                <c:pt idx="38">
                  <c:v>4.8</c:v>
                </c:pt>
                <c:pt idx="39">
                  <c:v>4.8999999999999995</c:v>
                </c:pt>
                <c:pt idx="40">
                  <c:v>4.9999999999999991</c:v>
                </c:pt>
                <c:pt idx="41">
                  <c:v>5.0999999999999988</c:v>
                </c:pt>
                <c:pt idx="42">
                  <c:v>5.1999999999999984</c:v>
                </c:pt>
                <c:pt idx="43">
                  <c:v>5.299999999999998</c:v>
                </c:pt>
                <c:pt idx="44">
                  <c:v>5.3999999999999977</c:v>
                </c:pt>
                <c:pt idx="45">
                  <c:v>5.4999999999999973</c:v>
                </c:pt>
                <c:pt idx="46">
                  <c:v>5.599999999999997</c:v>
                </c:pt>
                <c:pt idx="47">
                  <c:v>5.6999999999999966</c:v>
                </c:pt>
                <c:pt idx="48">
                  <c:v>5.7999999999999963</c:v>
                </c:pt>
                <c:pt idx="49">
                  <c:v>5.8999999999999959</c:v>
                </c:pt>
                <c:pt idx="50">
                  <c:v>5.9999999999999956</c:v>
                </c:pt>
              </c:numCache>
            </c:numRef>
          </c:xVal>
          <c:yVal>
            <c:numRef>
              <c:f>ConstrainedSplines!$L$5:$L$55</c:f>
              <c:numCache>
                <c:formatCode>General</c:formatCode>
                <c:ptCount val="51"/>
                <c:pt idx="0">
                  <c:v>2</c:v>
                </c:pt>
                <c:pt idx="1">
                  <c:v>2.01423</c:v>
                </c:pt>
                <c:pt idx="2">
                  <c:v>2.0276581818181798</c:v>
                </c:pt>
                <c:pt idx="3">
                  <c:v>2.0394827272727301</c:v>
                </c:pt>
                <c:pt idx="4">
                  <c:v>2.0489018181818199</c:v>
                </c:pt>
                <c:pt idx="5">
                  <c:v>2.05511363636364</c:v>
                </c:pt>
                <c:pt idx="6">
                  <c:v>2.0573163636363598</c:v>
                </c:pt>
                <c:pt idx="7">
                  <c:v>2.0547081818181798</c:v>
                </c:pt>
                <c:pt idx="8">
                  <c:v>2.04648727272727</c:v>
                </c:pt>
                <c:pt idx="9">
                  <c:v>2.0318518181818201</c:v>
                </c:pt>
                <c:pt idx="10">
                  <c:v>2.0099999999999998</c:v>
                </c:pt>
                <c:pt idx="11">
                  <c:v>1.9810118181818199</c:v>
                </c:pt>
                <c:pt idx="12">
                  <c:v>1.9484945454545499</c:v>
                </c:pt>
                <c:pt idx="13">
                  <c:v>1.91693727272727</c:v>
                </c:pt>
                <c:pt idx="14">
                  <c:v>1.8908290909090899</c:v>
                </c:pt>
                <c:pt idx="15">
                  <c:v>1.8746590909090901</c:v>
                </c:pt>
                <c:pt idx="16">
                  <c:v>1.8729163636363599</c:v>
                </c:pt>
                <c:pt idx="17">
                  <c:v>1.89009</c:v>
                </c:pt>
                <c:pt idx="18">
                  <c:v>1.93066909090909</c:v>
                </c:pt>
                <c:pt idx="19">
                  <c:v>1.99914272727273</c:v>
                </c:pt>
                <c:pt idx="20">
                  <c:v>2.1</c:v>
                </c:pt>
                <c:pt idx="21">
                  <c:v>2.2357527272727298</c:v>
                </c:pt>
                <c:pt idx="22">
                  <c:v>2.4010036363636398</c:v>
                </c:pt>
                <c:pt idx="23">
                  <c:v>2.5883781818181899</c:v>
                </c:pt>
                <c:pt idx="24">
                  <c:v>2.79050181818182</c:v>
                </c:pt>
                <c:pt idx="25">
                  <c:v>3</c:v>
                </c:pt>
                <c:pt idx="26">
                  <c:v>3.2094981818181898</c:v>
                </c:pt>
                <c:pt idx="27">
                  <c:v>3.4116218181818199</c:v>
                </c:pt>
                <c:pt idx="28">
                  <c:v>3.59899636363637</c:v>
                </c:pt>
                <c:pt idx="29">
                  <c:v>3.76424727272728</c:v>
                </c:pt>
                <c:pt idx="30">
                  <c:v>3.9</c:v>
                </c:pt>
                <c:pt idx="31">
                  <c:v>4.00085727272727</c:v>
                </c:pt>
                <c:pt idx="32">
                  <c:v>4.06933090909091</c:v>
                </c:pt>
                <c:pt idx="33">
                  <c:v>4.1099100000000002</c:v>
                </c:pt>
                <c:pt idx="34">
                  <c:v>4.1270836363636398</c:v>
                </c:pt>
                <c:pt idx="35">
                  <c:v>4.1253409090909097</c:v>
                </c:pt>
                <c:pt idx="36">
                  <c:v>4.1091709090909099</c:v>
                </c:pt>
                <c:pt idx="37">
                  <c:v>4.08306272727273</c:v>
                </c:pt>
                <c:pt idx="38">
                  <c:v>4.0515054545454499</c:v>
                </c:pt>
                <c:pt idx="39">
                  <c:v>4.0189881818181803</c:v>
                </c:pt>
                <c:pt idx="40">
                  <c:v>3.99</c:v>
                </c:pt>
                <c:pt idx="41">
                  <c:v>3.9681481818181799</c:v>
                </c:pt>
                <c:pt idx="42">
                  <c:v>3.95351272727273</c:v>
                </c:pt>
                <c:pt idx="43">
                  <c:v>3.9452918181818202</c:v>
                </c:pt>
                <c:pt idx="44">
                  <c:v>3.9426836363636402</c:v>
                </c:pt>
                <c:pt idx="45">
                  <c:v>3.94488636363636</c:v>
                </c:pt>
                <c:pt idx="46">
                  <c:v>3.9510981818181801</c:v>
                </c:pt>
                <c:pt idx="47">
                  <c:v>3.9605172727272699</c:v>
                </c:pt>
                <c:pt idx="48">
                  <c:v>3.9723418181818202</c:v>
                </c:pt>
                <c:pt idx="49">
                  <c:v>3.98577</c:v>
                </c:pt>
                <c:pt idx="50">
                  <c:v>4</c:v>
                </c:pt>
              </c:numCache>
            </c:numRef>
          </c:yVal>
          <c:smooth val="0"/>
        </c:ser>
        <c:dLbls>
          <c:showLegendKey val="0"/>
          <c:showVal val="0"/>
          <c:showCatName val="0"/>
          <c:showSerName val="0"/>
          <c:showPercent val="0"/>
          <c:showBubbleSize val="0"/>
        </c:dLbls>
        <c:axId val="312101280"/>
        <c:axId val="312105592"/>
      </c:scatterChart>
      <c:valAx>
        <c:axId val="312101280"/>
        <c:scaling>
          <c:orientation val="minMax"/>
        </c:scaling>
        <c:delete val="0"/>
        <c:axPos val="b"/>
        <c:numFmt formatCode="General" sourceLinked="1"/>
        <c:majorTickMark val="out"/>
        <c:minorTickMark val="none"/>
        <c:tickLblPos val="nextTo"/>
        <c:crossAx val="312105592"/>
        <c:crosses val="autoZero"/>
        <c:crossBetween val="midCat"/>
      </c:valAx>
      <c:valAx>
        <c:axId val="312105592"/>
        <c:scaling>
          <c:orientation val="minMax"/>
        </c:scaling>
        <c:delete val="0"/>
        <c:axPos val="l"/>
        <c:majorGridlines/>
        <c:numFmt formatCode="General" sourceLinked="1"/>
        <c:majorTickMark val="out"/>
        <c:minorTickMark val="none"/>
        <c:tickLblPos val="nextTo"/>
        <c:crossAx val="312101280"/>
        <c:crosses val="autoZero"/>
        <c:crossBetween val="midCat"/>
      </c:valAx>
    </c:plotArea>
    <c:legend>
      <c:legendPos val="r"/>
      <c:layout/>
      <c:overlay val="0"/>
    </c:legend>
    <c:plotVisOnly val="1"/>
    <c:dispBlanksAs val="gap"/>
    <c:showDLblsOverMax val="0"/>
  </c:chart>
  <c:printSettings>
    <c:headerFooter/>
    <c:pageMargins b="0.75000000000000133" l="0.70000000000000062" r="0.70000000000000062" t="0.75000000000000133"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15</xdr:col>
      <xdr:colOff>0</xdr:colOff>
      <xdr:row>20</xdr:row>
      <xdr:rowOff>1</xdr:rowOff>
    </xdr:to>
    <xdr:sp macro="" textlink="">
      <xdr:nvSpPr>
        <xdr:cNvPr id="2" name="TextBox 1"/>
        <xdr:cNvSpPr txBox="1"/>
      </xdr:nvSpPr>
      <xdr:spPr>
        <a:xfrm>
          <a:off x="0" y="1"/>
          <a:ext cx="9144000" cy="3810000"/>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This  workbook</a:t>
          </a:r>
          <a:r>
            <a:rPr lang="en-US" sz="1100" baseline="0"/>
            <a:t> shows some examples of how to use the functions that are included in SRS1 Cubic Spline for Excel.   For more information, see the product page on our website at:</a:t>
          </a:r>
        </a:p>
        <a:p>
          <a:endParaRPr lang="en-US" sz="1100" baseline="0"/>
        </a:p>
        <a:p>
          <a:r>
            <a:rPr lang="en-US" sz="1100" baseline="0"/>
            <a:t>http://www.srs1software.com/srs1cubicspline.aspx</a:t>
          </a:r>
        </a:p>
        <a:p>
          <a:endParaRPr lang="en-US" sz="1100" baseline="0"/>
        </a:p>
        <a:p>
          <a:r>
            <a:rPr lang="en-US" sz="1100" baseline="0"/>
            <a:t>Note:</a:t>
          </a:r>
        </a:p>
        <a:p>
          <a:endParaRPr lang="en-US" sz="1100" baseline="0"/>
        </a:p>
        <a:p>
          <a:r>
            <a:rPr lang="en-US" sz="1100" baseline="0"/>
            <a:t>(1) You must have the 'SRS1 Cubic Spline for Excel' (Version 2.5 or later) installed for the functions in this demo workbook  to work properly</a:t>
          </a:r>
        </a:p>
        <a:p>
          <a:endParaRPr lang="en-US" sz="1100" baseline="0"/>
        </a:p>
        <a:p>
          <a:r>
            <a:rPr lang="en-US" sz="1100" baseline="0"/>
            <a:t>(2) For each function, we show two ways to calculate the results.   The functions in 'SRS1 Cubic Spline for Excel' are made to work as both standard single value output formulas and 'array output' formulas.  Both work fine, but if you are calculating many values, then the 'array formula' method can calculate faster.   The downside of using the 'Array formulas'  method is  that it is more confusing to use.  To see a video demo of how to use 'array formulas', see the  video demo section of our 'Data Curve Fit Creator Add-in' product page:</a:t>
          </a:r>
        </a:p>
        <a:p>
          <a:endParaRPr lang="en-US" sz="1100" baseline="0"/>
        </a:p>
        <a:p>
          <a:r>
            <a:rPr lang="en-US" sz="1100" baseline="0"/>
            <a:t>(3) The last worksheet in this workbook ("ConstrainedSplines") demonstrates an example of where the Bessel spline and OneWay spline might be useful.</a:t>
          </a:r>
        </a:p>
        <a:p>
          <a:endParaRPr lang="en-US" sz="1100" baseline="0"/>
        </a:p>
        <a:p>
          <a:r>
            <a:rPr lang="en-US" sz="1100" baseline="0"/>
            <a:t>http://www.srs1software.com/DataCurveFitCreator.aspx</a:t>
          </a:r>
        </a:p>
        <a:p>
          <a:endParaRPr lang="en-US" sz="1100" baseline="0"/>
        </a:p>
        <a:p>
          <a:r>
            <a:rPr lang="en-US" sz="1100" baseline="0"/>
            <a:t>----------------------------------------------------------</a:t>
          </a:r>
        </a:p>
        <a:p>
          <a:endParaRPr lang="en-US" sz="1100" baseline="0"/>
        </a:p>
        <a:p>
          <a:r>
            <a:rPr lang="en-US" sz="1100" baseline="0"/>
            <a:t>For  more information, visit our website at:  http://www.srs1software.com</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15</xdr:col>
      <xdr:colOff>609599</xdr:colOff>
      <xdr:row>20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16</xdr:col>
      <xdr:colOff>0</xdr:colOff>
      <xdr:row>20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1</xdr:row>
      <xdr:rowOff>0</xdr:rowOff>
    </xdr:from>
    <xdr:to>
      <xdr:col>16</xdr:col>
      <xdr:colOff>0</xdr:colOff>
      <xdr:row>20</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0</xdr:colOff>
      <xdr:row>1</xdr:row>
      <xdr:rowOff>0</xdr:rowOff>
    </xdr:from>
    <xdr:to>
      <xdr:col>16</xdr:col>
      <xdr:colOff>0</xdr:colOff>
      <xdr:row>19</xdr:row>
      <xdr:rowOff>182879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91440</xdr:colOff>
      <xdr:row>3</xdr:row>
      <xdr:rowOff>0</xdr:rowOff>
    </xdr:from>
    <xdr:to>
      <xdr:col>22</xdr:col>
      <xdr:colOff>297180</xdr:colOff>
      <xdr:row>24</xdr:row>
      <xdr:rowOff>160020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15</xdr:row>
      <xdr:rowOff>0</xdr:rowOff>
    </xdr:to>
    <xdr:sp macro="" textlink="">
      <xdr:nvSpPr>
        <xdr:cNvPr id="3" name="TextBox 2"/>
        <xdr:cNvSpPr txBox="1"/>
      </xdr:nvSpPr>
      <xdr:spPr>
        <a:xfrm>
          <a:off x="0" y="0"/>
          <a:ext cx="5585460" cy="2758440"/>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Constrained Splines Sample</a:t>
          </a:r>
        </a:p>
        <a:p>
          <a:endParaRPr lang="en-US" sz="1100"/>
        </a:p>
        <a:p>
          <a:r>
            <a:rPr lang="en-US" sz="1100"/>
            <a:t>This</a:t>
          </a:r>
          <a:r>
            <a:rPr lang="en-US" sz="1100" baseline="0"/>
            <a:t> set of data shows the benefits of using Bessel and OneWay splines.  These splines generally reduce the amount of unwanted oscillations ("wiggles" or "overshoot") in an interpolation.  The OneWay spline contrains the interpolation the most.</a:t>
          </a:r>
        </a:p>
        <a:p>
          <a:endParaRPr lang="en-US" sz="1100" baseline="0"/>
        </a:p>
        <a:p>
          <a:r>
            <a:rPr lang="en-US" sz="1100" baseline="0"/>
            <a:t>For this particular source data, the cubic spline interpolation displays some overshoot.  This might not be what wanted.  The Bessel Spline partially eliminates this, and the OneWay spline totally eliminates this</a:t>
          </a:r>
        </a:p>
        <a:p>
          <a:endParaRPr lang="en-US" sz="1100" baseline="0"/>
        </a:p>
        <a:p>
          <a:r>
            <a:rPr lang="en-US" sz="1100"/>
            <a:t>The</a:t>
          </a:r>
          <a:r>
            <a:rPr lang="en-US" sz="1100" baseline="0"/>
            <a:t> interpolation values are calculated for each type of interpolation in the data grid below here.  The plot for each type of interpolation can be displayed by selecting the corresponding drop down value from the yellow cell above the plot (N2).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2" sqref="A22"/>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50"/>
  <sheetViews>
    <sheetView tabSelected="1" workbookViewId="0">
      <pane ySplit="6630" topLeftCell="A47"/>
      <selection pane="bottomLeft" activeCell="F7" sqref="F7"/>
    </sheetView>
  </sheetViews>
  <sheetFormatPr defaultRowHeight="15" x14ac:dyDescent="0.25"/>
  <sheetData>
    <row r="3" spans="2:7" x14ac:dyDescent="0.25">
      <c r="B3" s="18" t="s">
        <v>0</v>
      </c>
      <c r="C3" s="18"/>
      <c r="E3" s="18" t="s">
        <v>11</v>
      </c>
      <c r="F3" s="18"/>
    </row>
    <row r="4" spans="2:7" x14ac:dyDescent="0.25">
      <c r="B4" s="2" t="s">
        <v>1</v>
      </c>
      <c r="C4" s="2" t="s">
        <v>2</v>
      </c>
      <c r="E4" s="2" t="s">
        <v>1</v>
      </c>
      <c r="F4" s="2" t="s">
        <v>2</v>
      </c>
      <c r="G4" s="2" t="s">
        <v>2</v>
      </c>
    </row>
    <row r="5" spans="2:7" x14ac:dyDescent="0.25">
      <c r="B5" s="1">
        <v>2</v>
      </c>
      <c r="C5" s="1">
        <v>0</v>
      </c>
      <c r="E5" s="1">
        <v>2</v>
      </c>
      <c r="F5" s="5">
        <f>_xll.SRS1Splines.Functions25.Linear_Interp($B$5:$B$10,$C$5:$C$10,E5)</f>
        <v>0</v>
      </c>
      <c r="G5">
        <f t="array" ref="G5:G50">_xll.SRS1Splines.Functions25.Linear_Interp($B$5:$B$10,$C$5:$C$10,$E$5:$E$50)</f>
        <v>0</v>
      </c>
    </row>
    <row r="6" spans="2:7" x14ac:dyDescent="0.25">
      <c r="B6" s="1">
        <v>4</v>
      </c>
      <c r="C6" s="1">
        <v>1</v>
      </c>
      <c r="E6" s="1">
        <v>2.2000000000000002</v>
      </c>
      <c r="F6" s="5">
        <f>_xll.SRS1Splines.Functions25.Linear_Interp($B$5:$B$10,$C$5:$C$10,E6)</f>
        <v>0.1</v>
      </c>
      <c r="G6">
        <v>0.1</v>
      </c>
    </row>
    <row r="7" spans="2:7" x14ac:dyDescent="0.25">
      <c r="B7" s="1">
        <v>5</v>
      </c>
      <c r="C7" s="1">
        <v>2</v>
      </c>
      <c r="E7" s="1">
        <v>2.4</v>
      </c>
      <c r="F7" s="5">
        <f>_xll.SRS1Splines.Functions25.Linear_Interp($B$5:$B$10,$C$5:$C$10,E7)</f>
        <v>0.2</v>
      </c>
      <c r="G7">
        <v>0.2</v>
      </c>
    </row>
    <row r="8" spans="2:7" x14ac:dyDescent="0.25">
      <c r="B8" s="1">
        <v>7</v>
      </c>
      <c r="C8" s="1">
        <v>5</v>
      </c>
      <c r="E8" s="1">
        <v>2.6</v>
      </c>
      <c r="F8" s="5">
        <f>_xll.SRS1Splines.Functions25.Linear_Interp($B$5:$B$10,$C$5:$C$10,E8)</f>
        <v>0.3</v>
      </c>
      <c r="G8">
        <v>0.3</v>
      </c>
    </row>
    <row r="9" spans="2:7" x14ac:dyDescent="0.25">
      <c r="B9" s="1">
        <v>9</v>
      </c>
      <c r="C9" s="1">
        <v>6.5</v>
      </c>
      <c r="E9" s="1">
        <v>2.8</v>
      </c>
      <c r="F9" s="5">
        <f>_xll.SRS1Splines.Functions25.Linear_Interp($B$5:$B$10,$C$5:$C$10,E9)</f>
        <v>0.4</v>
      </c>
      <c r="G9">
        <v>0.4</v>
      </c>
    </row>
    <row r="10" spans="2:7" x14ac:dyDescent="0.25">
      <c r="B10" s="1">
        <v>11</v>
      </c>
      <c r="C10" s="1">
        <v>7</v>
      </c>
      <c r="E10" s="1">
        <v>3</v>
      </c>
      <c r="F10" s="5">
        <f>_xll.SRS1Splines.Functions25.Linear_Interp($B$5:$B$10,$C$5:$C$10,E10)</f>
        <v>0.5</v>
      </c>
      <c r="G10">
        <v>0.5</v>
      </c>
    </row>
    <row r="11" spans="2:7" x14ac:dyDescent="0.25">
      <c r="B11" s="1"/>
      <c r="C11" s="1"/>
      <c r="E11" s="1">
        <v>3.2</v>
      </c>
      <c r="F11" s="5">
        <f>_xll.SRS1Splines.Functions25.Linear_Interp($B$5:$B$10,$C$5:$C$10,E11)</f>
        <v>0.6</v>
      </c>
      <c r="G11">
        <v>0.6</v>
      </c>
    </row>
    <row r="12" spans="2:7" x14ac:dyDescent="0.25">
      <c r="B12" s="1"/>
      <c r="C12" s="1"/>
      <c r="E12" s="1">
        <v>3.4</v>
      </c>
      <c r="F12" s="5">
        <f>_xll.SRS1Splines.Functions25.Linear_Interp($B$5:$B$10,$C$5:$C$10,E12)</f>
        <v>0.7</v>
      </c>
      <c r="G12">
        <v>0.7</v>
      </c>
    </row>
    <row r="13" spans="2:7" x14ac:dyDescent="0.25">
      <c r="B13" s="1"/>
      <c r="C13" s="1"/>
      <c r="E13" s="1">
        <v>3.6</v>
      </c>
      <c r="F13" s="5">
        <f>_xll.SRS1Splines.Functions25.Linear_Interp($B$5:$B$10,$C$5:$C$10,E13)</f>
        <v>0.8</v>
      </c>
      <c r="G13">
        <v>0.8</v>
      </c>
    </row>
    <row r="14" spans="2:7" x14ac:dyDescent="0.25">
      <c r="B14" s="1"/>
      <c r="C14" s="1"/>
      <c r="E14" s="1">
        <v>3.8</v>
      </c>
      <c r="F14" s="5">
        <f>_xll.SRS1Splines.Functions25.Linear_Interp($B$5:$B$10,$C$5:$C$10,E14)</f>
        <v>0.9</v>
      </c>
      <c r="G14">
        <v>0.9</v>
      </c>
    </row>
    <row r="15" spans="2:7" x14ac:dyDescent="0.25">
      <c r="B15" s="1"/>
      <c r="C15" s="1"/>
      <c r="E15" s="1">
        <v>4</v>
      </c>
      <c r="F15" s="5">
        <f>_xll.SRS1Splines.Functions25.Linear_Interp($B$5:$B$10,$C$5:$C$10,E15)</f>
        <v>1</v>
      </c>
      <c r="G15">
        <v>1</v>
      </c>
    </row>
    <row r="16" spans="2:7" x14ac:dyDescent="0.25">
      <c r="B16" s="1"/>
      <c r="C16" s="1"/>
      <c r="E16" s="1">
        <v>4.2</v>
      </c>
      <c r="F16" s="5">
        <f>_xll.SRS1Splines.Functions25.Linear_Interp($B$5:$B$10,$C$5:$C$10,E16)</f>
        <v>1.2</v>
      </c>
      <c r="G16">
        <v>1.2</v>
      </c>
    </row>
    <row r="17" spans="5:7" x14ac:dyDescent="0.25">
      <c r="E17" s="1">
        <v>4.4000000000000004</v>
      </c>
      <c r="F17" s="5">
        <f>_xll.SRS1Splines.Functions25.Linear_Interp($B$5:$B$10,$C$5:$C$10,E17)</f>
        <v>1.4</v>
      </c>
      <c r="G17">
        <v>1.4</v>
      </c>
    </row>
    <row r="18" spans="5:7" x14ac:dyDescent="0.25">
      <c r="E18" s="1">
        <v>4.5999999999999996</v>
      </c>
      <c r="F18" s="5">
        <f>_xll.SRS1Splines.Functions25.Linear_Interp($B$5:$B$10,$C$5:$C$10,E18)</f>
        <v>1.6</v>
      </c>
      <c r="G18">
        <v>1.6</v>
      </c>
    </row>
    <row r="19" spans="5:7" x14ac:dyDescent="0.25">
      <c r="E19" s="1">
        <v>4.8</v>
      </c>
      <c r="F19" s="5">
        <f>_xll.SRS1Splines.Functions25.Linear_Interp($B$5:$B$10,$C$5:$C$10,E19)</f>
        <v>1.8</v>
      </c>
      <c r="G19">
        <v>1.8</v>
      </c>
    </row>
    <row r="20" spans="5:7" x14ac:dyDescent="0.25">
      <c r="E20" s="1">
        <v>5</v>
      </c>
      <c r="F20" s="5">
        <f>_xll.SRS1Splines.Functions25.Linear_Interp($B$5:$B$10,$C$5:$C$10,E20)</f>
        <v>2</v>
      </c>
      <c r="G20">
        <v>2</v>
      </c>
    </row>
    <row r="21" spans="5:7" x14ac:dyDescent="0.25">
      <c r="E21" s="1">
        <v>5.2</v>
      </c>
      <c r="F21" s="5">
        <f>_xll.SRS1Splines.Functions25.Linear_Interp($B$5:$B$10,$C$5:$C$10,E21)</f>
        <v>2.2999999999999998</v>
      </c>
      <c r="G21">
        <v>2.2999999999999998</v>
      </c>
    </row>
    <row r="22" spans="5:7" x14ac:dyDescent="0.25">
      <c r="E22" s="1">
        <v>5.4</v>
      </c>
      <c r="F22" s="5">
        <f>_xll.SRS1Splines.Functions25.Linear_Interp($B$5:$B$10,$C$5:$C$10,E22)</f>
        <v>2.6</v>
      </c>
      <c r="G22">
        <v>2.6</v>
      </c>
    </row>
    <row r="23" spans="5:7" x14ac:dyDescent="0.25">
      <c r="E23" s="1">
        <v>5.6</v>
      </c>
      <c r="F23" s="5">
        <f>_xll.SRS1Splines.Functions25.Linear_Interp($B$5:$B$10,$C$5:$C$10,E23)</f>
        <v>2.9</v>
      </c>
      <c r="G23">
        <v>2.9</v>
      </c>
    </row>
    <row r="24" spans="5:7" x14ac:dyDescent="0.25">
      <c r="E24" s="1">
        <v>5.8</v>
      </c>
      <c r="F24" s="5">
        <f>_xll.SRS1Splines.Functions25.Linear_Interp($B$5:$B$10,$C$5:$C$10,E24)</f>
        <v>3.2</v>
      </c>
      <c r="G24">
        <v>3.2</v>
      </c>
    </row>
    <row r="25" spans="5:7" x14ac:dyDescent="0.25">
      <c r="E25" s="1">
        <v>6</v>
      </c>
      <c r="F25" s="5">
        <f>_xll.SRS1Splines.Functions25.Linear_Interp($B$5:$B$10,$C$5:$C$10,E25)</f>
        <v>3.5</v>
      </c>
      <c r="G25">
        <v>3.5</v>
      </c>
    </row>
    <row r="26" spans="5:7" x14ac:dyDescent="0.25">
      <c r="E26" s="1">
        <v>6.2</v>
      </c>
      <c r="F26" s="5">
        <f>_xll.SRS1Splines.Functions25.Linear_Interp($B$5:$B$10,$C$5:$C$10,E26)</f>
        <v>3.8</v>
      </c>
      <c r="G26">
        <v>3.8</v>
      </c>
    </row>
    <row r="27" spans="5:7" x14ac:dyDescent="0.25">
      <c r="E27" s="1">
        <v>6.4</v>
      </c>
      <c r="F27" s="5">
        <f>_xll.SRS1Splines.Functions25.Linear_Interp($B$5:$B$10,$C$5:$C$10,E27)</f>
        <v>4.0999999999999996</v>
      </c>
      <c r="G27">
        <v>4.0999999999999996</v>
      </c>
    </row>
    <row r="28" spans="5:7" x14ac:dyDescent="0.25">
      <c r="E28" s="1">
        <v>6.6</v>
      </c>
      <c r="F28" s="5">
        <f>_xll.SRS1Splines.Functions25.Linear_Interp($B$5:$B$10,$C$5:$C$10,E28)</f>
        <v>4.4000000000000004</v>
      </c>
      <c r="G28">
        <v>4.4000000000000004</v>
      </c>
    </row>
    <row r="29" spans="5:7" x14ac:dyDescent="0.25">
      <c r="E29" s="1">
        <v>6.8</v>
      </c>
      <c r="F29" s="5">
        <f>_xll.SRS1Splines.Functions25.Linear_Interp($B$5:$B$10,$C$5:$C$10,E29)</f>
        <v>4.7</v>
      </c>
      <c r="G29">
        <v>4.7</v>
      </c>
    </row>
    <row r="30" spans="5:7" x14ac:dyDescent="0.25">
      <c r="E30" s="1">
        <v>7</v>
      </c>
      <c r="F30" s="5">
        <f>_xll.SRS1Splines.Functions25.Linear_Interp($B$5:$B$10,$C$5:$C$10,E30)</f>
        <v>5</v>
      </c>
      <c r="G30">
        <v>5</v>
      </c>
    </row>
    <row r="31" spans="5:7" x14ac:dyDescent="0.25">
      <c r="E31" s="1">
        <v>7.2</v>
      </c>
      <c r="F31" s="5">
        <f>_xll.SRS1Splines.Functions25.Linear_Interp($B$5:$B$10,$C$5:$C$10,E31)</f>
        <v>5.15</v>
      </c>
      <c r="G31">
        <v>5.15</v>
      </c>
    </row>
    <row r="32" spans="5:7" x14ac:dyDescent="0.25">
      <c r="E32" s="1">
        <v>7.4</v>
      </c>
      <c r="F32" s="5">
        <f>_xll.SRS1Splines.Functions25.Linear_Interp($B$5:$B$10,$C$5:$C$10,E32)</f>
        <v>5.3</v>
      </c>
      <c r="G32">
        <v>5.3</v>
      </c>
    </row>
    <row r="33" spans="5:7" x14ac:dyDescent="0.25">
      <c r="E33" s="1">
        <v>7.6</v>
      </c>
      <c r="F33" s="5">
        <f>_xll.SRS1Splines.Functions25.Linear_Interp($B$5:$B$10,$C$5:$C$10,E33)</f>
        <v>5.45</v>
      </c>
      <c r="G33">
        <v>5.45</v>
      </c>
    </row>
    <row r="34" spans="5:7" x14ac:dyDescent="0.25">
      <c r="E34" s="1">
        <v>7.8000000000000096</v>
      </c>
      <c r="F34" s="5">
        <f>_xll.SRS1Splines.Functions25.Linear_Interp($B$5:$B$10,$C$5:$C$10,E34)</f>
        <v>5.6000000000000103</v>
      </c>
      <c r="G34">
        <v>5.6000000000000103</v>
      </c>
    </row>
    <row r="35" spans="5:7" x14ac:dyDescent="0.25">
      <c r="E35" s="1">
        <v>8.0000000000000107</v>
      </c>
      <c r="F35" s="5">
        <f>_xll.SRS1Splines.Functions25.Linear_Interp($B$5:$B$10,$C$5:$C$10,E35)</f>
        <v>5.7500000000000098</v>
      </c>
      <c r="G35">
        <v>5.7500000000000098</v>
      </c>
    </row>
    <row r="36" spans="5:7" x14ac:dyDescent="0.25">
      <c r="E36" s="1">
        <v>8.2000000000000099</v>
      </c>
      <c r="F36" s="5">
        <f>_xll.SRS1Splines.Functions25.Linear_Interp($B$5:$B$10,$C$5:$C$10,E36)</f>
        <v>5.9000000000000101</v>
      </c>
      <c r="G36">
        <v>5.9000000000000101</v>
      </c>
    </row>
    <row r="37" spans="5:7" x14ac:dyDescent="0.25">
      <c r="E37" s="1">
        <v>8.4000000000000092</v>
      </c>
      <c r="F37" s="5">
        <f>_xll.SRS1Splines.Functions25.Linear_Interp($B$5:$B$10,$C$5:$C$10,E37)</f>
        <v>6.0500000000000096</v>
      </c>
      <c r="G37">
        <v>6.0500000000000096</v>
      </c>
    </row>
    <row r="38" spans="5:7" x14ac:dyDescent="0.25">
      <c r="E38" s="1">
        <v>8.6000000000000103</v>
      </c>
      <c r="F38" s="5">
        <f>_xll.SRS1Splines.Functions25.Linear_Interp($B$5:$B$10,$C$5:$C$10,E38)</f>
        <v>6.2000000000000099</v>
      </c>
      <c r="G38">
        <v>6.2000000000000099</v>
      </c>
    </row>
    <row r="39" spans="5:7" x14ac:dyDescent="0.25">
      <c r="E39" s="1">
        <v>8.8000000000000096</v>
      </c>
      <c r="F39" s="5">
        <f>_xll.SRS1Splines.Functions25.Linear_Interp($B$5:$B$10,$C$5:$C$10,E39)</f>
        <v>6.3500000000000103</v>
      </c>
      <c r="G39">
        <v>6.3500000000000103</v>
      </c>
    </row>
    <row r="40" spans="5:7" x14ac:dyDescent="0.25">
      <c r="E40" s="1">
        <v>9.0000000000000107</v>
      </c>
      <c r="F40" s="5">
        <f>_xll.SRS1Splines.Functions25.Linear_Interp($B$5:$B$10,$C$5:$C$10,E40)</f>
        <v>6.5</v>
      </c>
      <c r="G40">
        <v>6.5</v>
      </c>
    </row>
    <row r="41" spans="5:7" x14ac:dyDescent="0.25">
      <c r="E41" s="1">
        <v>9.2000000000000099</v>
      </c>
      <c r="F41" s="5">
        <f>_xll.SRS1Splines.Functions25.Linear_Interp($B$5:$B$10,$C$5:$C$10,E41)</f>
        <v>6.55</v>
      </c>
      <c r="G41">
        <v>6.55</v>
      </c>
    </row>
    <row r="42" spans="5:7" x14ac:dyDescent="0.25">
      <c r="E42" s="1">
        <v>9.4000000000000092</v>
      </c>
      <c r="F42" s="5">
        <f>_xll.SRS1Splines.Functions25.Linear_Interp($B$5:$B$10,$C$5:$C$10,E42)</f>
        <v>6.6</v>
      </c>
      <c r="G42">
        <v>6.6</v>
      </c>
    </row>
    <row r="43" spans="5:7" x14ac:dyDescent="0.25">
      <c r="E43" s="1">
        <v>9.6000000000000103</v>
      </c>
      <c r="F43" s="5">
        <f>_xll.SRS1Splines.Functions25.Linear_Interp($B$5:$B$10,$C$5:$C$10,E43)</f>
        <v>6.65</v>
      </c>
      <c r="G43">
        <v>6.65</v>
      </c>
    </row>
    <row r="44" spans="5:7" x14ac:dyDescent="0.25">
      <c r="E44" s="1">
        <v>9.8000000000000096</v>
      </c>
      <c r="F44" s="5">
        <f>_xll.SRS1Splines.Functions25.Linear_Interp($B$5:$B$10,$C$5:$C$10,E44)</f>
        <v>6.7</v>
      </c>
      <c r="G44">
        <v>6.7</v>
      </c>
    </row>
    <row r="45" spans="5:7" x14ac:dyDescent="0.25">
      <c r="E45" s="1">
        <v>10</v>
      </c>
      <c r="F45" s="5">
        <f>_xll.SRS1Splines.Functions25.Linear_Interp($B$5:$B$10,$C$5:$C$10,E45)</f>
        <v>6.75</v>
      </c>
      <c r="G45">
        <v>6.75</v>
      </c>
    </row>
    <row r="46" spans="5:7" x14ac:dyDescent="0.25">
      <c r="E46" s="1">
        <v>10.199999999999999</v>
      </c>
      <c r="F46" s="5">
        <f>_xll.SRS1Splines.Functions25.Linear_Interp($B$5:$B$10,$C$5:$C$10,E46)</f>
        <v>6.8</v>
      </c>
      <c r="G46">
        <v>6.8</v>
      </c>
    </row>
    <row r="47" spans="5:7" x14ac:dyDescent="0.25">
      <c r="E47" s="1">
        <v>10.4</v>
      </c>
      <c r="F47" s="5">
        <f>_xll.SRS1Splines.Functions25.Linear_Interp($B$5:$B$10,$C$5:$C$10,E47)</f>
        <v>6.85</v>
      </c>
      <c r="G47">
        <v>6.85</v>
      </c>
    </row>
    <row r="48" spans="5:7" x14ac:dyDescent="0.25">
      <c r="E48" s="1">
        <v>10.6</v>
      </c>
      <c r="F48" s="5">
        <f>_xll.SRS1Splines.Functions25.Linear_Interp($B$5:$B$10,$C$5:$C$10,E48)</f>
        <v>6.9</v>
      </c>
      <c r="G48">
        <v>6.9</v>
      </c>
    </row>
    <row r="49" spans="5:7" x14ac:dyDescent="0.25">
      <c r="E49" s="1">
        <v>10.8</v>
      </c>
      <c r="F49" s="5">
        <f>_xll.SRS1Splines.Functions25.Linear_Interp($B$5:$B$10,$C$5:$C$10,E49)</f>
        <v>6.95</v>
      </c>
      <c r="G49">
        <v>6.95</v>
      </c>
    </row>
    <row r="50" spans="5:7" x14ac:dyDescent="0.25">
      <c r="E50" s="1">
        <v>11</v>
      </c>
      <c r="F50" s="5">
        <f>_xll.SRS1Splines.Functions25.Linear_Interp($B$5:$B$10,$C$5:$C$10,E50)</f>
        <v>7</v>
      </c>
      <c r="G50">
        <v>7</v>
      </c>
    </row>
  </sheetData>
  <mergeCells count="2">
    <mergeCell ref="B3:C3"/>
    <mergeCell ref="E3:F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50"/>
  <sheetViews>
    <sheetView workbookViewId="0">
      <pane ySplit="6630" topLeftCell="A47"/>
      <selection activeCell="R7" sqref="R7"/>
      <selection pane="bottomLeft" activeCell="G56" sqref="G56"/>
    </sheetView>
  </sheetViews>
  <sheetFormatPr defaultRowHeight="15" x14ac:dyDescent="0.25"/>
  <sheetData>
    <row r="3" spans="2:7" x14ac:dyDescent="0.25">
      <c r="B3" s="18" t="s">
        <v>0</v>
      </c>
      <c r="C3" s="18"/>
      <c r="E3" s="18" t="s">
        <v>12</v>
      </c>
      <c r="F3" s="18"/>
    </row>
    <row r="4" spans="2:7" x14ac:dyDescent="0.25">
      <c r="B4" s="2" t="s">
        <v>1</v>
      </c>
      <c r="C4" s="2" t="s">
        <v>2</v>
      </c>
      <c r="E4" s="2" t="s">
        <v>1</v>
      </c>
      <c r="F4" s="2" t="s">
        <v>2</v>
      </c>
      <c r="G4" s="2" t="s">
        <v>2</v>
      </c>
    </row>
    <row r="5" spans="2:7" x14ac:dyDescent="0.25">
      <c r="B5" s="1">
        <v>2</v>
      </c>
      <c r="C5" s="1">
        <v>0</v>
      </c>
      <c r="E5" s="1">
        <v>2</v>
      </c>
      <c r="F5" s="5">
        <f>_xll.SRS1Splines.Functions25.Cubic_Spline($B$5:$B$10,$C$5:$C$10,E5)</f>
        <v>0</v>
      </c>
      <c r="G5" s="1">
        <f t="array" ref="G5:G50">_xll.SRS1Splines.Functions25.Cubic_Spline($B$5:$B$10,$C$5:$C$10,$E$5:$E$50)</f>
        <v>0</v>
      </c>
    </row>
    <row r="6" spans="2:7" x14ac:dyDescent="0.25">
      <c r="B6" s="1">
        <v>4</v>
      </c>
      <c r="C6" s="1">
        <v>1</v>
      </c>
      <c r="E6" s="1">
        <v>2.2000000000000002</v>
      </c>
      <c r="F6" s="5">
        <f>_xll.SRS1Splines.Functions25.Cubic_Spline($B$5:$B$10,$C$5:$C$10,E6)</f>
        <v>7.4264150943396307E-2</v>
      </c>
      <c r="G6" s="1">
        <v>7.4264150943396307E-2</v>
      </c>
    </row>
    <row r="7" spans="2:7" x14ac:dyDescent="0.25">
      <c r="B7" s="1">
        <v>5</v>
      </c>
      <c r="C7" s="1">
        <v>2</v>
      </c>
      <c r="E7" s="1">
        <v>2.4</v>
      </c>
      <c r="F7" s="5">
        <f>_xll.SRS1Splines.Functions25.Cubic_Spline($B$5:$B$10,$C$5:$C$10,E7)</f>
        <v>0.15008805031446501</v>
      </c>
      <c r="G7" s="1">
        <v>0.15008805031446501</v>
      </c>
    </row>
    <row r="8" spans="2:7" x14ac:dyDescent="0.25">
      <c r="B8" s="1">
        <v>7</v>
      </c>
      <c r="C8" s="1">
        <v>5</v>
      </c>
      <c r="E8" s="1">
        <v>2.6</v>
      </c>
      <c r="F8" s="5">
        <f>_xll.SRS1Splines.Functions25.Cubic_Spline($B$5:$B$10,$C$5:$C$10,E8)</f>
        <v>0.22903144654088101</v>
      </c>
      <c r="G8" s="1">
        <v>0.22903144654088101</v>
      </c>
    </row>
    <row r="9" spans="2:7" x14ac:dyDescent="0.25">
      <c r="B9" s="1">
        <v>9</v>
      </c>
      <c r="C9" s="1">
        <v>6.5</v>
      </c>
      <c r="E9" s="1">
        <v>2.8</v>
      </c>
      <c r="F9" s="5">
        <f>_xll.SRS1Splines.Functions25.Cubic_Spline($B$5:$B$10,$C$5:$C$10,E9)</f>
        <v>0.31265408805031403</v>
      </c>
      <c r="G9" s="1">
        <v>0.31265408805031403</v>
      </c>
    </row>
    <row r="10" spans="2:7" x14ac:dyDescent="0.25">
      <c r="B10" s="1">
        <v>11</v>
      </c>
      <c r="C10" s="1">
        <v>7</v>
      </c>
      <c r="E10" s="1">
        <v>3</v>
      </c>
      <c r="F10" s="5">
        <f>_xll.SRS1Splines.Functions25.Cubic_Spline($B$5:$B$10,$C$5:$C$10,E10)</f>
        <v>0.40251572327044</v>
      </c>
      <c r="G10" s="1">
        <v>0.40251572327044</v>
      </c>
    </row>
    <row r="11" spans="2:7" x14ac:dyDescent="0.25">
      <c r="B11" s="1"/>
      <c r="C11" s="1"/>
      <c r="E11" s="1">
        <v>3.2</v>
      </c>
      <c r="F11" s="5">
        <f>_xll.SRS1Splines.Functions25.Cubic_Spline($B$5:$B$10,$C$5:$C$10,E11)</f>
        <v>0.50017610062893103</v>
      </c>
      <c r="G11" s="1">
        <v>0.50017610062893103</v>
      </c>
    </row>
    <row r="12" spans="2:7" x14ac:dyDescent="0.25">
      <c r="B12" s="1"/>
      <c r="C12" s="1"/>
      <c r="E12" s="1">
        <v>3.4</v>
      </c>
      <c r="F12" s="5">
        <f>_xll.SRS1Splines.Functions25.Cubic_Spline($B$5:$B$10,$C$5:$C$10,E12)</f>
        <v>0.607194968553459</v>
      </c>
      <c r="G12" s="1">
        <v>0.607194968553459</v>
      </c>
    </row>
    <row r="13" spans="2:7" x14ac:dyDescent="0.25">
      <c r="B13" s="1"/>
      <c r="C13" s="1"/>
      <c r="E13" s="1">
        <v>3.6</v>
      </c>
      <c r="F13" s="5">
        <f>_xll.SRS1Splines.Functions25.Cubic_Spline($B$5:$B$10,$C$5:$C$10,E13)</f>
        <v>0.725132075471698</v>
      </c>
      <c r="G13" s="1">
        <v>0.725132075471698</v>
      </c>
    </row>
    <row r="14" spans="2:7" x14ac:dyDescent="0.25">
      <c r="B14" s="1"/>
      <c r="C14" s="1"/>
      <c r="E14" s="1">
        <v>3.8</v>
      </c>
      <c r="F14" s="5">
        <f>_xll.SRS1Splines.Functions25.Cubic_Spline($B$5:$B$10,$C$5:$C$10,E14)</f>
        <v>0.85554716981132095</v>
      </c>
      <c r="G14" s="1">
        <v>0.85554716981132095</v>
      </c>
    </row>
    <row r="15" spans="2:7" x14ac:dyDescent="0.25">
      <c r="B15" s="1"/>
      <c r="C15" s="1"/>
      <c r="E15" s="1">
        <v>4</v>
      </c>
      <c r="F15" s="5">
        <f>_xll.SRS1Splines.Functions25.Cubic_Spline($B$5:$B$10,$C$5:$C$10,E15)</f>
        <v>1</v>
      </c>
      <c r="G15" s="1">
        <v>1</v>
      </c>
    </row>
    <row r="16" spans="2:7" x14ac:dyDescent="0.25">
      <c r="B16" s="1"/>
      <c r="C16" s="1"/>
      <c r="E16" s="1">
        <v>4.2</v>
      </c>
      <c r="F16" s="5">
        <f>_xll.SRS1Splines.Functions25.Cubic_Spline($B$5:$B$10,$C$5:$C$10,E16)</f>
        <v>1.16015094339623</v>
      </c>
      <c r="G16" s="1">
        <v>1.16015094339623</v>
      </c>
    </row>
    <row r="17" spans="5:7" x14ac:dyDescent="0.25">
      <c r="E17" s="1">
        <v>4.4000000000000004</v>
      </c>
      <c r="F17" s="5">
        <f>_xll.SRS1Splines.Functions25.Cubic_Spline($B$5:$B$10,$C$5:$C$10,E17)</f>
        <v>1.33806289308176</v>
      </c>
      <c r="G17" s="1">
        <v>1.33806289308176</v>
      </c>
    </row>
    <row r="18" spans="5:7" x14ac:dyDescent="0.25">
      <c r="E18" s="1">
        <v>4.5999999999999996</v>
      </c>
      <c r="F18" s="5">
        <f>_xll.SRS1Splines.Functions25.Cubic_Spline($B$5:$B$10,$C$5:$C$10,E18)</f>
        <v>1.53589937106918</v>
      </c>
      <c r="G18" s="1">
        <v>1.53589937106918</v>
      </c>
    </row>
    <row r="19" spans="5:7" x14ac:dyDescent="0.25">
      <c r="E19" s="1">
        <v>4.8</v>
      </c>
      <c r="F19" s="5">
        <f>_xll.SRS1Splines.Functions25.Cubic_Spline($B$5:$B$10,$C$5:$C$10,E19)</f>
        <v>1.75582389937107</v>
      </c>
      <c r="G19" s="1">
        <v>1.75582389937107</v>
      </c>
    </row>
    <row r="20" spans="5:7" x14ac:dyDescent="0.25">
      <c r="E20" s="1">
        <v>5</v>
      </c>
      <c r="F20" s="5">
        <f>_xll.SRS1Splines.Functions25.Cubic_Spline($B$5:$B$10,$C$5:$C$10,E20)</f>
        <v>2</v>
      </c>
      <c r="G20" s="1">
        <v>2</v>
      </c>
    </row>
    <row r="21" spans="5:7" x14ac:dyDescent="0.25">
      <c r="E21" s="1">
        <v>5.2</v>
      </c>
      <c r="F21" s="5">
        <f>_xll.SRS1Splines.Functions25.Cubic_Spline($B$5:$B$10,$C$5:$C$10,E21)</f>
        <v>2.2693396226415099</v>
      </c>
      <c r="G21" s="1">
        <v>2.2693396226415099</v>
      </c>
    </row>
    <row r="22" spans="5:7" x14ac:dyDescent="0.25">
      <c r="E22" s="1">
        <v>5.4</v>
      </c>
      <c r="F22" s="5">
        <f>_xll.SRS1Splines.Functions25.Cubic_Spline($B$5:$B$10,$C$5:$C$10,E22)</f>
        <v>2.5597484276729601</v>
      </c>
      <c r="G22" s="1">
        <v>2.5597484276729601</v>
      </c>
    </row>
    <row r="23" spans="5:7" x14ac:dyDescent="0.25">
      <c r="E23" s="1">
        <v>5.6</v>
      </c>
      <c r="F23" s="5">
        <f>_xll.SRS1Splines.Functions25.Cubic_Spline($B$5:$B$10,$C$5:$C$10,E23)</f>
        <v>2.8658805031446501</v>
      </c>
      <c r="G23" s="1">
        <v>2.8658805031446501</v>
      </c>
    </row>
    <row r="24" spans="5:7" x14ac:dyDescent="0.25">
      <c r="E24" s="1">
        <v>5.8</v>
      </c>
      <c r="F24" s="5">
        <f>_xll.SRS1Splines.Functions25.Cubic_Spline($B$5:$B$10,$C$5:$C$10,E24)</f>
        <v>3.1823899371069202</v>
      </c>
      <c r="G24" s="1">
        <v>3.1823899371069202</v>
      </c>
    </row>
    <row r="25" spans="5:7" x14ac:dyDescent="0.25">
      <c r="E25" s="1">
        <v>6</v>
      </c>
      <c r="F25" s="5">
        <f>_xll.SRS1Splines.Functions25.Cubic_Spline($B$5:$B$10,$C$5:$C$10,E25)</f>
        <v>3.5039308176100601</v>
      </c>
      <c r="G25" s="1">
        <v>3.5039308176100601</v>
      </c>
    </row>
    <row r="26" spans="5:7" x14ac:dyDescent="0.25">
      <c r="E26" s="1">
        <v>6.2</v>
      </c>
      <c r="F26" s="5">
        <f>_xll.SRS1Splines.Functions25.Cubic_Spline($B$5:$B$10,$C$5:$C$10,E26)</f>
        <v>3.8251572327044001</v>
      </c>
      <c r="G26" s="1">
        <v>3.8251572327044001</v>
      </c>
    </row>
    <row r="27" spans="5:7" x14ac:dyDescent="0.25">
      <c r="E27" s="1">
        <v>6.4</v>
      </c>
      <c r="F27" s="5">
        <f>_xll.SRS1Splines.Functions25.Cubic_Spline($B$5:$B$10,$C$5:$C$10,E27)</f>
        <v>4.1407232704402501</v>
      </c>
      <c r="G27" s="1">
        <v>4.1407232704402501</v>
      </c>
    </row>
    <row r="28" spans="5:7" x14ac:dyDescent="0.25">
      <c r="E28" s="1">
        <v>6.6</v>
      </c>
      <c r="F28" s="5">
        <f>_xll.SRS1Splines.Functions25.Cubic_Spline($B$5:$B$10,$C$5:$C$10,E28)</f>
        <v>4.4452830188679204</v>
      </c>
      <c r="G28" s="1">
        <v>4.4452830188679204</v>
      </c>
    </row>
    <row r="29" spans="5:7" x14ac:dyDescent="0.25">
      <c r="E29" s="1">
        <v>6.8</v>
      </c>
      <c r="F29" s="5">
        <f>_xll.SRS1Splines.Functions25.Cubic_Spline($B$5:$B$10,$C$5:$C$10,E29)</f>
        <v>4.73349056603774</v>
      </c>
      <c r="G29" s="1">
        <v>4.73349056603774</v>
      </c>
    </row>
    <row r="30" spans="5:7" x14ac:dyDescent="0.25">
      <c r="E30" s="1">
        <v>7</v>
      </c>
      <c r="F30" s="5">
        <f>_xll.SRS1Splines.Functions25.Cubic_Spline($B$5:$B$10,$C$5:$C$10,E30)</f>
        <v>5</v>
      </c>
      <c r="G30" s="1">
        <v>5</v>
      </c>
    </row>
    <row r="31" spans="5:7" x14ac:dyDescent="0.25">
      <c r="E31" s="1">
        <v>7.2</v>
      </c>
      <c r="F31" s="5">
        <f>_xll.SRS1Splines.Functions25.Cubic_Spline($B$5:$B$10,$C$5:$C$10,E31)</f>
        <v>5.2406698113207604</v>
      </c>
      <c r="G31" s="1">
        <v>5.2406698113207604</v>
      </c>
    </row>
    <row r="32" spans="5:7" x14ac:dyDescent="0.25">
      <c r="E32" s="1">
        <v>7.4</v>
      </c>
      <c r="F32" s="5">
        <f>_xll.SRS1Splines.Functions25.Cubic_Spline($B$5:$B$10,$C$5:$C$10,E32)</f>
        <v>5.4561761006289302</v>
      </c>
      <c r="G32" s="1">
        <v>5.4561761006289302</v>
      </c>
    </row>
    <row r="33" spans="5:7" x14ac:dyDescent="0.25">
      <c r="E33" s="1">
        <v>7.6</v>
      </c>
      <c r="F33" s="5">
        <f>_xll.SRS1Splines.Functions25.Cubic_Spline($B$5:$B$10,$C$5:$C$10,E33)</f>
        <v>5.6483993710691802</v>
      </c>
      <c r="G33" s="1">
        <v>5.6483993710691802</v>
      </c>
    </row>
    <row r="34" spans="5:7" x14ac:dyDescent="0.25">
      <c r="E34" s="1">
        <v>7.8000000000000096</v>
      </c>
      <c r="F34" s="5">
        <f>_xll.SRS1Splines.Functions25.Cubic_Spline($B$5:$B$10,$C$5:$C$10,E34)</f>
        <v>5.8192201257861704</v>
      </c>
      <c r="G34" s="1">
        <v>5.8192201257861704</v>
      </c>
    </row>
    <row r="35" spans="5:7" x14ac:dyDescent="0.25">
      <c r="E35" s="1">
        <v>8.0000000000000107</v>
      </c>
      <c r="F35" s="5">
        <f>_xll.SRS1Splines.Functions25.Cubic_Spline($B$5:$B$10,$C$5:$C$10,E35)</f>
        <v>5.9705188679245396</v>
      </c>
      <c r="G35" s="1">
        <v>5.9705188679245396</v>
      </c>
    </row>
    <row r="36" spans="5:7" x14ac:dyDescent="0.25">
      <c r="E36" s="1">
        <v>8.2000000000000099</v>
      </c>
      <c r="F36" s="5">
        <f>_xll.SRS1Splines.Functions25.Cubic_Spline($B$5:$B$10,$C$5:$C$10,E36)</f>
        <v>6.1041761006289397</v>
      </c>
      <c r="G36" s="1">
        <v>6.1041761006289397</v>
      </c>
    </row>
    <row r="37" spans="5:7" x14ac:dyDescent="0.25">
      <c r="E37" s="1">
        <v>8.4000000000000092</v>
      </c>
      <c r="F37" s="5">
        <f>_xll.SRS1Splines.Functions25.Cubic_Spline($B$5:$B$10,$C$5:$C$10,E37)</f>
        <v>6.2220723270440299</v>
      </c>
      <c r="G37" s="1">
        <v>6.2220723270440299</v>
      </c>
    </row>
    <row r="38" spans="5:7" x14ac:dyDescent="0.25">
      <c r="E38" s="1">
        <v>8.6000000000000103</v>
      </c>
      <c r="F38" s="5">
        <f>_xll.SRS1Splines.Functions25.Cubic_Spline($B$5:$B$10,$C$5:$C$10,E38)</f>
        <v>6.3260880503144703</v>
      </c>
      <c r="G38" s="1">
        <v>6.3260880503144703</v>
      </c>
    </row>
    <row r="39" spans="5:7" x14ac:dyDescent="0.25">
      <c r="E39" s="1">
        <v>8.8000000000000096</v>
      </c>
      <c r="F39" s="5">
        <f>_xll.SRS1Splines.Functions25.Cubic_Spline($B$5:$B$10,$C$5:$C$10,E39)</f>
        <v>6.4181037735849102</v>
      </c>
      <c r="G39" s="1">
        <v>6.4181037735849102</v>
      </c>
    </row>
    <row r="40" spans="5:7" x14ac:dyDescent="0.25">
      <c r="E40" s="1">
        <v>9.0000000000000107</v>
      </c>
      <c r="F40" s="5">
        <f>_xll.SRS1Splines.Functions25.Cubic_Spline($B$5:$B$10,$C$5:$C$10,E40)</f>
        <v>6.5</v>
      </c>
      <c r="G40" s="1">
        <v>6.5</v>
      </c>
    </row>
    <row r="41" spans="5:7" x14ac:dyDescent="0.25">
      <c r="E41" s="1">
        <v>9.2000000000000099</v>
      </c>
      <c r="F41" s="5">
        <f>_xll.SRS1Splines.Functions25.Cubic_Spline($B$5:$B$10,$C$5:$C$10,E41)</f>
        <v>6.5734811320754796</v>
      </c>
      <c r="G41" s="1">
        <v>6.5734811320754796</v>
      </c>
    </row>
    <row r="42" spans="5:7" x14ac:dyDescent="0.25">
      <c r="E42" s="1">
        <v>9.4000000000000092</v>
      </c>
      <c r="F42" s="5">
        <f>_xll.SRS1Splines.Functions25.Cubic_Spline($B$5:$B$10,$C$5:$C$10,E42)</f>
        <v>6.63954716981132</v>
      </c>
      <c r="G42" s="1">
        <v>6.63954716981132</v>
      </c>
    </row>
    <row r="43" spans="5:7" x14ac:dyDescent="0.25">
      <c r="E43" s="1">
        <v>9.6000000000000103</v>
      </c>
      <c r="F43" s="5">
        <f>_xll.SRS1Splines.Functions25.Cubic_Spline($B$5:$B$10,$C$5:$C$10,E43)</f>
        <v>6.6990220125786202</v>
      </c>
      <c r="G43" s="1">
        <v>6.6990220125786202</v>
      </c>
    </row>
    <row r="44" spans="5:7" x14ac:dyDescent="0.25">
      <c r="E44" s="1">
        <v>9.8000000000000096</v>
      </c>
      <c r="F44" s="5">
        <f>_xll.SRS1Splines.Functions25.Cubic_Spline($B$5:$B$10,$C$5:$C$10,E44)</f>
        <v>6.7527295597484303</v>
      </c>
      <c r="G44" s="1">
        <v>6.7527295597484303</v>
      </c>
    </row>
    <row r="45" spans="5:7" x14ac:dyDescent="0.25">
      <c r="E45" s="1">
        <v>10</v>
      </c>
      <c r="F45" s="5">
        <f>_xll.SRS1Splines.Functions25.Cubic_Spline($B$5:$B$10,$C$5:$C$10,E45)</f>
        <v>6.8014937106918198</v>
      </c>
      <c r="G45" s="1">
        <v>6.8014937106918198</v>
      </c>
    </row>
    <row r="46" spans="5:7" x14ac:dyDescent="0.25">
      <c r="E46" s="1">
        <v>10.199999999999999</v>
      </c>
      <c r="F46" s="5">
        <f>_xll.SRS1Splines.Functions25.Cubic_Spline($B$5:$B$10,$C$5:$C$10,E46)</f>
        <v>6.8461383647798701</v>
      </c>
      <c r="G46" s="1">
        <v>6.8461383647798701</v>
      </c>
    </row>
    <row r="47" spans="5:7" x14ac:dyDescent="0.25">
      <c r="E47" s="1">
        <v>10.4</v>
      </c>
      <c r="F47" s="5">
        <f>_xll.SRS1Splines.Functions25.Cubic_Spline($B$5:$B$10,$C$5:$C$10,E47)</f>
        <v>6.8874874213836499</v>
      </c>
      <c r="G47" s="1">
        <v>6.8874874213836499</v>
      </c>
    </row>
    <row r="48" spans="5:7" x14ac:dyDescent="0.25">
      <c r="E48" s="1">
        <v>10.6</v>
      </c>
      <c r="F48" s="5">
        <f>_xll.SRS1Splines.Functions25.Cubic_Spline($B$5:$B$10,$C$5:$C$10,E48)</f>
        <v>6.9263647798742101</v>
      </c>
      <c r="G48" s="1">
        <v>6.9263647798742101</v>
      </c>
    </row>
    <row r="49" spans="5:7" x14ac:dyDescent="0.25">
      <c r="E49" s="1">
        <v>10.8</v>
      </c>
      <c r="F49" s="5">
        <f>_xll.SRS1Splines.Functions25.Cubic_Spline($B$5:$B$10,$C$5:$C$10,E49)</f>
        <v>6.9635943396226399</v>
      </c>
      <c r="G49" s="1">
        <v>6.9635943396226399</v>
      </c>
    </row>
    <row r="50" spans="5:7" x14ac:dyDescent="0.25">
      <c r="E50" s="1">
        <v>11</v>
      </c>
      <c r="F50" s="5">
        <f>_xll.SRS1Splines.Functions25.Cubic_Spline($B$5:$B$10,$C$5:$C$10,E50)</f>
        <v>7</v>
      </c>
      <c r="G50" s="1">
        <v>7</v>
      </c>
    </row>
  </sheetData>
  <mergeCells count="2">
    <mergeCell ref="B3:C3"/>
    <mergeCell ref="E3:F3"/>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50"/>
  <sheetViews>
    <sheetView workbookViewId="0">
      <pane ySplit="6630" topLeftCell="A47"/>
      <selection activeCell="R8" sqref="R8"/>
      <selection pane="bottomLeft" activeCell="A22" sqref="A22"/>
    </sheetView>
  </sheetViews>
  <sheetFormatPr defaultRowHeight="15" x14ac:dyDescent="0.25"/>
  <sheetData>
    <row r="3" spans="2:7" x14ac:dyDescent="0.25">
      <c r="B3" s="18" t="s">
        <v>0</v>
      </c>
      <c r="C3" s="18"/>
      <c r="E3" s="18" t="s">
        <v>9</v>
      </c>
      <c r="F3" s="18"/>
    </row>
    <row r="4" spans="2:7" x14ac:dyDescent="0.25">
      <c r="B4" s="2" t="s">
        <v>1</v>
      </c>
      <c r="C4" s="2" t="s">
        <v>2</v>
      </c>
      <c r="E4" s="2" t="s">
        <v>1</v>
      </c>
      <c r="F4" s="2" t="s">
        <v>2</v>
      </c>
      <c r="G4" s="2" t="s">
        <v>2</v>
      </c>
    </row>
    <row r="5" spans="2:7" x14ac:dyDescent="0.25">
      <c r="B5" s="1">
        <v>2</v>
      </c>
      <c r="C5" s="1">
        <v>0</v>
      </c>
      <c r="E5" s="1">
        <v>2</v>
      </c>
      <c r="F5" s="5">
        <f>_xll.SRS1Splines.Functions25.Bessel_Spline($B$5:$B$10,$C$5:$C$10,E5)</f>
        <v>0</v>
      </c>
      <c r="G5" s="1">
        <f t="array" ref="G5:G50">_xll.SRS1Splines.Functions25.Bessel_Spline($B$5:$B$10,$C$5:$C$10,$E$5:$E$50)</f>
        <v>0</v>
      </c>
    </row>
    <row r="6" spans="2:7" x14ac:dyDescent="0.25">
      <c r="B6" s="1">
        <v>4</v>
      </c>
      <c r="C6" s="1">
        <v>1</v>
      </c>
      <c r="E6" s="1">
        <v>2.2000000000000002</v>
      </c>
      <c r="F6" s="5">
        <f>_xll.SRS1Splines.Functions25.Bessel_Spline($B$5:$B$10,$C$5:$C$10,E6)</f>
        <v>0.04</v>
      </c>
      <c r="G6" s="1">
        <v>0.04</v>
      </c>
    </row>
    <row r="7" spans="2:7" x14ac:dyDescent="0.25">
      <c r="B7" s="1">
        <v>5</v>
      </c>
      <c r="C7" s="1">
        <v>2</v>
      </c>
      <c r="E7" s="1">
        <v>2.4</v>
      </c>
      <c r="F7" s="5">
        <f>_xll.SRS1Splines.Functions25.Bessel_Spline($B$5:$B$10,$C$5:$C$10,E7)</f>
        <v>9.3333333333333296E-2</v>
      </c>
      <c r="G7" s="1">
        <v>9.3333333333333296E-2</v>
      </c>
    </row>
    <row r="8" spans="2:7" x14ac:dyDescent="0.25">
      <c r="B8" s="1">
        <v>7</v>
      </c>
      <c r="C8" s="1">
        <v>5</v>
      </c>
      <c r="E8" s="1">
        <v>2.6</v>
      </c>
      <c r="F8" s="5">
        <f>_xll.SRS1Splines.Functions25.Bessel_Spline($B$5:$B$10,$C$5:$C$10,E8)</f>
        <v>0.16</v>
      </c>
      <c r="G8" s="1">
        <v>0.16</v>
      </c>
    </row>
    <row r="9" spans="2:7" x14ac:dyDescent="0.25">
      <c r="B9" s="1">
        <v>9</v>
      </c>
      <c r="C9" s="1">
        <v>6.5</v>
      </c>
      <c r="E9" s="1">
        <v>2.8</v>
      </c>
      <c r="F9" s="5">
        <f>_xll.SRS1Splines.Functions25.Bessel_Spline($B$5:$B$10,$C$5:$C$10,E9)</f>
        <v>0.24</v>
      </c>
      <c r="G9" s="1">
        <v>0.24</v>
      </c>
    </row>
    <row r="10" spans="2:7" x14ac:dyDescent="0.25">
      <c r="B10" s="1">
        <v>11</v>
      </c>
      <c r="C10" s="1">
        <v>7</v>
      </c>
      <c r="E10" s="1">
        <v>3</v>
      </c>
      <c r="F10" s="5">
        <f>_xll.SRS1Splines.Functions25.Bessel_Spline($B$5:$B$10,$C$5:$C$10,E10)</f>
        <v>0.33333333333333298</v>
      </c>
      <c r="G10" s="1">
        <v>0.33333333333333298</v>
      </c>
    </row>
    <row r="11" spans="2:7" x14ac:dyDescent="0.25">
      <c r="B11" s="1"/>
      <c r="C11" s="1"/>
      <c r="E11" s="1">
        <v>3.2</v>
      </c>
      <c r="F11" s="5">
        <f>_xll.SRS1Splines.Functions25.Bessel_Spline($B$5:$B$10,$C$5:$C$10,E11)</f>
        <v>0.44</v>
      </c>
      <c r="G11" s="1">
        <v>0.44</v>
      </c>
    </row>
    <row r="12" spans="2:7" x14ac:dyDescent="0.25">
      <c r="B12" s="1"/>
      <c r="C12" s="1"/>
      <c r="E12" s="1">
        <v>3.4</v>
      </c>
      <c r="F12" s="5">
        <f>_xll.SRS1Splines.Functions25.Bessel_Spline($B$5:$B$10,$C$5:$C$10,E12)</f>
        <v>0.56000000000000005</v>
      </c>
      <c r="G12" s="1">
        <v>0.56000000000000005</v>
      </c>
    </row>
    <row r="13" spans="2:7" x14ac:dyDescent="0.25">
      <c r="B13" s="1"/>
      <c r="C13" s="1"/>
      <c r="E13" s="1">
        <v>3.6</v>
      </c>
      <c r="F13" s="5">
        <f>_xll.SRS1Splines.Functions25.Bessel_Spline($B$5:$B$10,$C$5:$C$10,E13)</f>
        <v>0.69333333333333302</v>
      </c>
      <c r="G13" s="1">
        <v>0.69333333333333302</v>
      </c>
    </row>
    <row r="14" spans="2:7" x14ac:dyDescent="0.25">
      <c r="B14" s="1"/>
      <c r="C14" s="1"/>
      <c r="E14" s="1">
        <v>3.8</v>
      </c>
      <c r="F14" s="5">
        <f>_xll.SRS1Splines.Functions25.Bessel_Spline($B$5:$B$10,$C$5:$C$10,E14)</f>
        <v>0.84</v>
      </c>
      <c r="G14" s="1">
        <v>0.84</v>
      </c>
    </row>
    <row r="15" spans="2:7" x14ac:dyDescent="0.25">
      <c r="B15" s="1"/>
      <c r="C15" s="1"/>
      <c r="E15" s="1">
        <v>4</v>
      </c>
      <c r="F15" s="5">
        <f>_xll.SRS1Splines.Functions25.Bessel_Spline($B$5:$B$10,$C$5:$C$10,E15)</f>
        <v>1</v>
      </c>
      <c r="G15" s="1">
        <v>1</v>
      </c>
    </row>
    <row r="16" spans="2:7" x14ac:dyDescent="0.25">
      <c r="B16" s="1"/>
      <c r="C16" s="1"/>
      <c r="E16" s="1">
        <v>4.2</v>
      </c>
      <c r="F16" s="5">
        <f>_xll.SRS1Splines.Functions25.Bessel_Spline($B$5:$B$10,$C$5:$C$10,E16)</f>
        <v>1.17333333333333</v>
      </c>
      <c r="G16" s="1">
        <v>1.17333333333333</v>
      </c>
    </row>
    <row r="17" spans="5:7" x14ac:dyDescent="0.25">
      <c r="E17" s="1">
        <v>4.4000000000000004</v>
      </c>
      <c r="F17" s="5">
        <f>_xll.SRS1Splines.Functions25.Bessel_Spline($B$5:$B$10,$C$5:$C$10,E17)</f>
        <v>1.36</v>
      </c>
      <c r="G17" s="1">
        <v>1.36</v>
      </c>
    </row>
    <row r="18" spans="5:7" x14ac:dyDescent="0.25">
      <c r="E18" s="1">
        <v>4.5999999999999996</v>
      </c>
      <c r="F18" s="5">
        <f>_xll.SRS1Splines.Functions25.Bessel_Spline($B$5:$B$10,$C$5:$C$10,E18)</f>
        <v>1.56</v>
      </c>
      <c r="G18" s="1">
        <v>1.56</v>
      </c>
    </row>
    <row r="19" spans="5:7" x14ac:dyDescent="0.25">
      <c r="E19" s="1">
        <v>4.8</v>
      </c>
      <c r="F19" s="5">
        <f>_xll.SRS1Splines.Functions25.Bessel_Spline($B$5:$B$10,$C$5:$C$10,E19)</f>
        <v>1.7733333333333301</v>
      </c>
      <c r="G19" s="1">
        <v>1.7733333333333301</v>
      </c>
    </row>
    <row r="20" spans="5:7" x14ac:dyDescent="0.25">
      <c r="E20" s="1">
        <v>5</v>
      </c>
      <c r="F20" s="5">
        <f>_xll.SRS1Splines.Functions25.Bessel_Spline($B$5:$B$10,$C$5:$C$10,E20)</f>
        <v>2</v>
      </c>
      <c r="G20" s="1">
        <v>2</v>
      </c>
    </row>
    <row r="21" spans="5:7" x14ac:dyDescent="0.25">
      <c r="E21" s="1">
        <v>5.2</v>
      </c>
      <c r="F21" s="5">
        <f>_xll.SRS1Splines.Functions25.Bessel_Spline($B$5:$B$10,$C$5:$C$10,E21)</f>
        <v>2.2527499999999998</v>
      </c>
      <c r="G21" s="1">
        <v>2.2527499999999998</v>
      </c>
    </row>
    <row r="22" spans="5:7" x14ac:dyDescent="0.25">
      <c r="E22" s="1">
        <v>5.4</v>
      </c>
      <c r="F22" s="5">
        <f>_xll.SRS1Splines.Functions25.Bessel_Spline($B$5:$B$10,$C$5:$C$10,E22)</f>
        <v>2.53866666666667</v>
      </c>
      <c r="G22" s="1">
        <v>2.53866666666667</v>
      </c>
    </row>
    <row r="23" spans="5:7" x14ac:dyDescent="0.25">
      <c r="E23" s="1">
        <v>5.6</v>
      </c>
      <c r="F23" s="5">
        <f>_xll.SRS1Splines.Functions25.Bessel_Spline($B$5:$B$10,$C$5:$C$10,E23)</f>
        <v>2.8492500000000001</v>
      </c>
      <c r="G23" s="1">
        <v>2.8492500000000001</v>
      </c>
    </row>
    <row r="24" spans="5:7" x14ac:dyDescent="0.25">
      <c r="E24" s="1">
        <v>5.8</v>
      </c>
      <c r="F24" s="5">
        <f>_xll.SRS1Splines.Functions25.Bessel_Spline($B$5:$B$10,$C$5:$C$10,E24)</f>
        <v>3.1760000000000002</v>
      </c>
      <c r="G24" s="1">
        <v>3.1760000000000002</v>
      </c>
    </row>
    <row r="25" spans="5:7" x14ac:dyDescent="0.25">
      <c r="E25" s="1">
        <v>6</v>
      </c>
      <c r="F25" s="5">
        <f>_xll.SRS1Splines.Functions25.Bessel_Spline($B$5:$B$10,$C$5:$C$10,E25)</f>
        <v>3.5104166666666701</v>
      </c>
      <c r="G25" s="1">
        <v>3.5104166666666701</v>
      </c>
    </row>
    <row r="26" spans="5:7" x14ac:dyDescent="0.25">
      <c r="E26" s="1">
        <v>6.2</v>
      </c>
      <c r="F26" s="5">
        <f>_xll.SRS1Splines.Functions25.Bessel_Spline($B$5:$B$10,$C$5:$C$10,E26)</f>
        <v>3.8439999999999999</v>
      </c>
      <c r="G26" s="1">
        <v>3.8439999999999999</v>
      </c>
    </row>
    <row r="27" spans="5:7" x14ac:dyDescent="0.25">
      <c r="E27" s="1">
        <v>6.4</v>
      </c>
      <c r="F27" s="5">
        <f>_xll.SRS1Splines.Functions25.Bessel_Spline($B$5:$B$10,$C$5:$C$10,E27)</f>
        <v>4.1682499999999996</v>
      </c>
      <c r="G27" s="1">
        <v>4.1682499999999996</v>
      </c>
    </row>
    <row r="28" spans="5:7" x14ac:dyDescent="0.25">
      <c r="E28" s="1">
        <v>6.6</v>
      </c>
      <c r="F28" s="5">
        <f>_xll.SRS1Splines.Functions25.Bessel_Spline($B$5:$B$10,$C$5:$C$10,E28)</f>
        <v>4.4746666666666703</v>
      </c>
      <c r="G28" s="1">
        <v>4.4746666666666703</v>
      </c>
    </row>
    <row r="29" spans="5:7" x14ac:dyDescent="0.25">
      <c r="E29" s="1">
        <v>6.8</v>
      </c>
      <c r="F29" s="5">
        <f>_xll.SRS1Splines.Functions25.Bessel_Spline($B$5:$B$10,$C$5:$C$10,E29)</f>
        <v>4.7547499999999996</v>
      </c>
      <c r="G29" s="1">
        <v>4.7547499999999996</v>
      </c>
    </row>
    <row r="30" spans="5:7" x14ac:dyDescent="0.25">
      <c r="E30" s="1">
        <v>7</v>
      </c>
      <c r="F30" s="5">
        <f>_xll.SRS1Splines.Functions25.Bessel_Spline($B$5:$B$10,$C$5:$C$10,E30)</f>
        <v>5</v>
      </c>
      <c r="G30" s="1">
        <v>5</v>
      </c>
    </row>
    <row r="31" spans="5:7" x14ac:dyDescent="0.25">
      <c r="E31" s="1">
        <v>7.2</v>
      </c>
      <c r="F31" s="5">
        <f>_xll.SRS1Splines.Functions25.Bessel_Spline($B$5:$B$10,$C$5:$C$10,E31)</f>
        <v>5.2152500000000002</v>
      </c>
      <c r="G31" s="1">
        <v>5.2152500000000002</v>
      </c>
    </row>
    <row r="32" spans="5:7" x14ac:dyDescent="0.25">
      <c r="E32" s="1">
        <v>7.4</v>
      </c>
      <c r="F32" s="5">
        <f>_xll.SRS1Splines.Functions25.Bessel_Spline($B$5:$B$10,$C$5:$C$10,E32)</f>
        <v>5.4119999999999999</v>
      </c>
      <c r="G32" s="1">
        <v>5.4119999999999999</v>
      </c>
    </row>
    <row r="33" spans="5:7" x14ac:dyDescent="0.25">
      <c r="E33" s="1">
        <v>7.6</v>
      </c>
      <c r="F33" s="5">
        <f>_xll.SRS1Splines.Functions25.Bessel_Spline($B$5:$B$10,$C$5:$C$10,E33)</f>
        <v>5.5917500000000002</v>
      </c>
      <c r="G33" s="1">
        <v>5.5917500000000002</v>
      </c>
    </row>
    <row r="34" spans="5:7" x14ac:dyDescent="0.25">
      <c r="E34" s="1">
        <v>7.8000000000000096</v>
      </c>
      <c r="F34" s="5">
        <f>_xll.SRS1Splines.Functions25.Bessel_Spline($B$5:$B$10,$C$5:$C$10,E34)</f>
        <v>5.75600000000001</v>
      </c>
      <c r="G34" s="1">
        <v>5.75600000000001</v>
      </c>
    </row>
    <row r="35" spans="5:7" x14ac:dyDescent="0.25">
      <c r="E35" s="1">
        <v>8.0000000000000107</v>
      </c>
      <c r="F35" s="5">
        <f>_xll.SRS1Splines.Functions25.Bessel_Spline($B$5:$B$10,$C$5:$C$10,E35)</f>
        <v>5.9062500000000098</v>
      </c>
      <c r="G35" s="1">
        <v>5.9062500000000098</v>
      </c>
    </row>
    <row r="36" spans="5:7" x14ac:dyDescent="0.25">
      <c r="E36" s="1">
        <v>8.2000000000000099</v>
      </c>
      <c r="F36" s="5">
        <f>_xll.SRS1Splines.Functions25.Bessel_Spline($B$5:$B$10,$C$5:$C$10,E36)</f>
        <v>6.0440000000000103</v>
      </c>
      <c r="G36" s="1">
        <v>6.0440000000000103</v>
      </c>
    </row>
    <row r="37" spans="5:7" x14ac:dyDescent="0.25">
      <c r="E37" s="1">
        <v>8.4000000000000092</v>
      </c>
      <c r="F37" s="5">
        <f>_xll.SRS1Splines.Functions25.Bessel_Spline($B$5:$B$10,$C$5:$C$10,E37)</f>
        <v>6.1707500000000097</v>
      </c>
      <c r="G37" s="1">
        <v>6.1707500000000097</v>
      </c>
    </row>
    <row r="38" spans="5:7" x14ac:dyDescent="0.25">
      <c r="E38" s="1">
        <v>8.6000000000000103</v>
      </c>
      <c r="F38" s="5">
        <f>_xll.SRS1Splines.Functions25.Bessel_Spline($B$5:$B$10,$C$5:$C$10,E38)</f>
        <v>6.28800000000001</v>
      </c>
      <c r="G38" s="1">
        <v>6.28800000000001</v>
      </c>
    </row>
    <row r="39" spans="5:7" x14ac:dyDescent="0.25">
      <c r="E39" s="1">
        <v>8.8000000000000096</v>
      </c>
      <c r="F39" s="5">
        <f>_xll.SRS1Splines.Functions25.Bessel_Spline($B$5:$B$10,$C$5:$C$10,E39)</f>
        <v>6.3972500000000103</v>
      </c>
      <c r="G39" s="1">
        <v>6.3972500000000103</v>
      </c>
    </row>
    <row r="40" spans="5:7" x14ac:dyDescent="0.25">
      <c r="E40" s="1">
        <v>9.0000000000000107</v>
      </c>
      <c r="F40" s="5">
        <f>_xll.SRS1Splines.Functions25.Bessel_Spline($B$5:$B$10,$C$5:$C$10,E40)</f>
        <v>6.5000000000000098</v>
      </c>
      <c r="G40" s="1">
        <v>6.5000000000000098</v>
      </c>
    </row>
    <row r="41" spans="5:7" x14ac:dyDescent="0.25">
      <c r="E41" s="1">
        <v>9.2000000000000099</v>
      </c>
      <c r="F41" s="5">
        <f>_xll.SRS1Splines.Functions25.Bessel_Spline($B$5:$B$10,$C$5:$C$10,E41)</f>
        <v>6.5949999999999998</v>
      </c>
      <c r="G41" s="1">
        <v>6.5949999999999998</v>
      </c>
    </row>
    <row r="42" spans="5:7" x14ac:dyDescent="0.25">
      <c r="E42" s="1">
        <v>9.4000000000000092</v>
      </c>
      <c r="F42" s="5">
        <f>_xll.SRS1Splines.Functions25.Bessel_Spline($B$5:$B$10,$C$5:$C$10,E42)</f>
        <v>6.68</v>
      </c>
      <c r="G42" s="1">
        <v>6.68</v>
      </c>
    </row>
    <row r="43" spans="5:7" x14ac:dyDescent="0.25">
      <c r="E43" s="1">
        <v>9.6000000000000103</v>
      </c>
      <c r="F43" s="5">
        <f>_xll.SRS1Splines.Functions25.Bessel_Spline($B$5:$B$10,$C$5:$C$10,E43)</f>
        <v>6.7549999999999999</v>
      </c>
      <c r="G43" s="1">
        <v>6.7549999999999999</v>
      </c>
    </row>
    <row r="44" spans="5:7" x14ac:dyDescent="0.25">
      <c r="E44" s="1">
        <v>9.8000000000000096</v>
      </c>
      <c r="F44" s="5">
        <f>_xll.SRS1Splines.Functions25.Bessel_Spline($B$5:$B$10,$C$5:$C$10,E44)</f>
        <v>6.82</v>
      </c>
      <c r="G44" s="1">
        <v>6.82</v>
      </c>
    </row>
    <row r="45" spans="5:7" x14ac:dyDescent="0.25">
      <c r="E45" s="1">
        <v>10</v>
      </c>
      <c r="F45" s="5">
        <f>_xll.SRS1Splines.Functions25.Bessel_Spline($B$5:$B$10,$C$5:$C$10,E45)</f>
        <v>6.875</v>
      </c>
      <c r="G45" s="1">
        <v>6.875</v>
      </c>
    </row>
    <row r="46" spans="5:7" x14ac:dyDescent="0.25">
      <c r="E46" s="1">
        <v>10.199999999999999</v>
      </c>
      <c r="F46" s="5">
        <f>_xll.SRS1Splines.Functions25.Bessel_Spline($B$5:$B$10,$C$5:$C$10,E46)</f>
        <v>6.92</v>
      </c>
      <c r="G46" s="1">
        <v>6.92</v>
      </c>
    </row>
    <row r="47" spans="5:7" x14ac:dyDescent="0.25">
      <c r="E47" s="1">
        <v>10.4</v>
      </c>
      <c r="F47" s="5">
        <f>_xll.SRS1Splines.Functions25.Bessel_Spline($B$5:$B$10,$C$5:$C$10,E47)</f>
        <v>6.9550000000000001</v>
      </c>
      <c r="G47" s="1">
        <v>6.9550000000000001</v>
      </c>
    </row>
    <row r="48" spans="5:7" x14ac:dyDescent="0.25">
      <c r="E48" s="1">
        <v>10.6</v>
      </c>
      <c r="F48" s="5">
        <f>_xll.SRS1Splines.Functions25.Bessel_Spline($B$5:$B$10,$C$5:$C$10,E48)</f>
        <v>6.98</v>
      </c>
      <c r="G48" s="1">
        <v>6.98</v>
      </c>
    </row>
    <row r="49" spans="5:7" x14ac:dyDescent="0.25">
      <c r="E49" s="1">
        <v>10.8</v>
      </c>
      <c r="F49" s="5">
        <f>_xll.SRS1Splines.Functions25.Bessel_Spline($B$5:$B$10,$C$5:$C$10,E49)</f>
        <v>6.9950000000000001</v>
      </c>
      <c r="G49" s="1">
        <v>6.9950000000000001</v>
      </c>
    </row>
    <row r="50" spans="5:7" x14ac:dyDescent="0.25">
      <c r="E50" s="1">
        <v>11</v>
      </c>
      <c r="F50" s="5">
        <f>_xll.SRS1Splines.Functions25.Bessel_Spline($B$5:$B$10,$C$5:$C$10,E50)</f>
        <v>7</v>
      </c>
      <c r="G50" s="1">
        <v>7</v>
      </c>
    </row>
  </sheetData>
  <mergeCells count="2">
    <mergeCell ref="B3:C3"/>
    <mergeCell ref="E3:F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G50"/>
  <sheetViews>
    <sheetView workbookViewId="0">
      <pane ySplit="6630" topLeftCell="A47"/>
      <selection activeCell="E2" sqref="E2"/>
      <selection pane="bottomLeft" activeCell="C15" sqref="C15"/>
    </sheetView>
  </sheetViews>
  <sheetFormatPr defaultRowHeight="15" x14ac:dyDescent="0.25"/>
  <sheetData>
    <row r="3" spans="2:7" x14ac:dyDescent="0.25">
      <c r="B3" s="18" t="s">
        <v>0</v>
      </c>
      <c r="C3" s="18"/>
      <c r="E3" s="18" t="s">
        <v>10</v>
      </c>
      <c r="F3" s="18"/>
    </row>
    <row r="4" spans="2:7" x14ac:dyDescent="0.25">
      <c r="B4" s="3" t="s">
        <v>1</v>
      </c>
      <c r="C4" s="3" t="s">
        <v>2</v>
      </c>
      <c r="D4" s="4"/>
      <c r="E4" s="3" t="s">
        <v>1</v>
      </c>
      <c r="F4" s="3" t="s">
        <v>2</v>
      </c>
      <c r="G4" s="2" t="s">
        <v>2</v>
      </c>
    </row>
    <row r="5" spans="2:7" x14ac:dyDescent="0.25">
      <c r="B5" s="1">
        <v>2</v>
      </c>
      <c r="C5" s="1">
        <v>0</v>
      </c>
      <c r="E5" s="1">
        <v>2</v>
      </c>
      <c r="F5" s="5">
        <f>_xll.SRS1Splines.Functions25.OneWay_Spline($B$5:$B$10,$C$5:$C$10,E5)</f>
        <v>0</v>
      </c>
      <c r="G5" s="1">
        <f t="array" ref="G5:G50">_xll.SRS1Splines.Functions25.OneWay_Spline($B$5:$B$10,$C$5:$C$10,$E$5:$E$50)</f>
        <v>0</v>
      </c>
    </row>
    <row r="6" spans="2:7" x14ac:dyDescent="0.25">
      <c r="B6" s="1">
        <v>4</v>
      </c>
      <c r="C6" s="1">
        <v>1</v>
      </c>
      <c r="E6" s="1">
        <v>2.2000000000000002</v>
      </c>
      <c r="F6" s="5">
        <f>_xll.SRS1Splines.Functions25.OneWay_Spline($B$5:$B$10,$C$5:$C$10,E6)</f>
        <v>0.04</v>
      </c>
      <c r="G6" s="1">
        <v>0.04</v>
      </c>
    </row>
    <row r="7" spans="2:7" x14ac:dyDescent="0.25">
      <c r="B7" s="1">
        <v>5</v>
      </c>
      <c r="C7" s="1">
        <v>2</v>
      </c>
      <c r="E7" s="1">
        <v>2.4</v>
      </c>
      <c r="F7" s="5">
        <f>_xll.SRS1Splines.Functions25.OneWay_Spline($B$5:$B$10,$C$5:$C$10,E7)</f>
        <v>9.3333333333333296E-2</v>
      </c>
      <c r="G7" s="1">
        <v>9.3333333333333296E-2</v>
      </c>
    </row>
    <row r="8" spans="2:7" x14ac:dyDescent="0.25">
      <c r="B8" s="1">
        <v>7</v>
      </c>
      <c r="C8" s="1">
        <v>5</v>
      </c>
      <c r="E8" s="1">
        <v>2.6</v>
      </c>
      <c r="F8" s="5">
        <f>_xll.SRS1Splines.Functions25.OneWay_Spline($B$5:$B$10,$C$5:$C$10,E8)</f>
        <v>0.16</v>
      </c>
      <c r="G8" s="1">
        <v>0.16</v>
      </c>
    </row>
    <row r="9" spans="2:7" x14ac:dyDescent="0.25">
      <c r="B9" s="1">
        <v>9</v>
      </c>
      <c r="C9" s="1">
        <v>6.5</v>
      </c>
      <c r="E9" s="1">
        <v>2.8</v>
      </c>
      <c r="F9" s="5">
        <f>_xll.SRS1Splines.Functions25.OneWay_Spline($B$5:$B$10,$C$5:$C$10,E9)</f>
        <v>0.24</v>
      </c>
      <c r="G9" s="1">
        <v>0.24</v>
      </c>
    </row>
    <row r="10" spans="2:7" x14ac:dyDescent="0.25">
      <c r="B10" s="1">
        <v>11</v>
      </c>
      <c r="C10" s="1">
        <v>7</v>
      </c>
      <c r="E10" s="1">
        <v>3</v>
      </c>
      <c r="F10" s="5">
        <f>_xll.SRS1Splines.Functions25.OneWay_Spline($B$5:$B$10,$C$5:$C$10,E10)</f>
        <v>0.33333333333333298</v>
      </c>
      <c r="G10" s="1">
        <v>0.33333333333333298</v>
      </c>
    </row>
    <row r="11" spans="2:7" x14ac:dyDescent="0.25">
      <c r="B11" s="1"/>
      <c r="C11" s="1"/>
      <c r="E11" s="1">
        <v>3.2</v>
      </c>
      <c r="F11" s="5">
        <f>_xll.SRS1Splines.Functions25.OneWay_Spline($B$5:$B$10,$C$5:$C$10,E11)</f>
        <v>0.44</v>
      </c>
      <c r="G11" s="1">
        <v>0.44</v>
      </c>
    </row>
    <row r="12" spans="2:7" x14ac:dyDescent="0.25">
      <c r="B12" s="1"/>
      <c r="C12" s="1"/>
      <c r="E12" s="1">
        <v>3.4</v>
      </c>
      <c r="F12" s="5">
        <f>_xll.SRS1Splines.Functions25.OneWay_Spline($B$5:$B$10,$C$5:$C$10,E12)</f>
        <v>0.56000000000000005</v>
      </c>
      <c r="G12" s="1">
        <v>0.56000000000000005</v>
      </c>
    </row>
    <row r="13" spans="2:7" x14ac:dyDescent="0.25">
      <c r="B13" s="1"/>
      <c r="C13" s="1"/>
      <c r="E13" s="1">
        <v>3.6</v>
      </c>
      <c r="F13" s="5">
        <f>_xll.SRS1Splines.Functions25.OneWay_Spline($B$5:$B$10,$C$5:$C$10,E13)</f>
        <v>0.69333333333333302</v>
      </c>
      <c r="G13" s="1">
        <v>0.69333333333333302</v>
      </c>
    </row>
    <row r="14" spans="2:7" x14ac:dyDescent="0.25">
      <c r="B14" s="1"/>
      <c r="C14" s="1"/>
      <c r="E14" s="1">
        <v>3.8</v>
      </c>
      <c r="F14" s="5">
        <f>_xll.SRS1Splines.Functions25.OneWay_Spline($B$5:$B$10,$C$5:$C$10,E14)</f>
        <v>0.84</v>
      </c>
      <c r="G14" s="1">
        <v>0.84</v>
      </c>
    </row>
    <row r="15" spans="2:7" x14ac:dyDescent="0.25">
      <c r="B15" s="1"/>
      <c r="C15" s="1"/>
      <c r="E15" s="1">
        <v>4</v>
      </c>
      <c r="F15" s="5">
        <f>_xll.SRS1Splines.Functions25.OneWay_Spline($B$5:$B$10,$C$5:$C$10,E15)</f>
        <v>1</v>
      </c>
      <c r="G15" s="1">
        <v>1</v>
      </c>
    </row>
    <row r="16" spans="2:7" x14ac:dyDescent="0.25">
      <c r="B16" s="1"/>
      <c r="C16" s="1"/>
      <c r="E16" s="1">
        <v>4.2</v>
      </c>
      <c r="F16" s="5">
        <f>_xll.SRS1Splines.Functions25.OneWay_Spline($B$5:$B$10,$C$5:$C$10,E16)</f>
        <v>1.17333333333333</v>
      </c>
      <c r="G16" s="1">
        <v>1.17333333333333</v>
      </c>
    </row>
    <row r="17" spans="5:7" x14ac:dyDescent="0.25">
      <c r="E17" s="1">
        <v>4.4000000000000004</v>
      </c>
      <c r="F17" s="5">
        <f>_xll.SRS1Splines.Functions25.OneWay_Spline($B$5:$B$10,$C$5:$C$10,E17)</f>
        <v>1.36</v>
      </c>
      <c r="G17" s="1">
        <v>1.36</v>
      </c>
    </row>
    <row r="18" spans="5:7" x14ac:dyDescent="0.25">
      <c r="E18" s="1">
        <v>4.5999999999999996</v>
      </c>
      <c r="F18" s="5">
        <f>_xll.SRS1Splines.Functions25.OneWay_Spline($B$5:$B$10,$C$5:$C$10,E18)</f>
        <v>1.56</v>
      </c>
      <c r="G18" s="1">
        <v>1.56</v>
      </c>
    </row>
    <row r="19" spans="5:7" x14ac:dyDescent="0.25">
      <c r="E19" s="1">
        <v>4.8</v>
      </c>
      <c r="F19" s="5">
        <f>_xll.SRS1Splines.Functions25.OneWay_Spline($B$5:$B$10,$C$5:$C$10,E19)</f>
        <v>1.7733333333333301</v>
      </c>
      <c r="G19" s="1">
        <v>1.7733333333333301</v>
      </c>
    </row>
    <row r="20" spans="5:7" x14ac:dyDescent="0.25">
      <c r="E20" s="1">
        <v>5</v>
      </c>
      <c r="F20" s="5">
        <f>_xll.SRS1Splines.Functions25.OneWay_Spline($B$5:$B$10,$C$5:$C$10,E20)</f>
        <v>2</v>
      </c>
      <c r="G20" s="1">
        <v>2</v>
      </c>
    </row>
    <row r="21" spans="5:7" x14ac:dyDescent="0.25">
      <c r="E21" s="1">
        <v>5.2</v>
      </c>
      <c r="F21" s="5">
        <f>_xll.SRS1Splines.Functions25.OneWay_Spline($B$5:$B$10,$C$5:$C$10,E21)</f>
        <v>2.2527499999999998</v>
      </c>
      <c r="G21" s="1">
        <v>2.2527499999999998</v>
      </c>
    </row>
    <row r="22" spans="5:7" x14ac:dyDescent="0.25">
      <c r="E22" s="1">
        <v>5.4</v>
      </c>
      <c r="F22" s="5">
        <f>_xll.SRS1Splines.Functions25.OneWay_Spline($B$5:$B$10,$C$5:$C$10,E22)</f>
        <v>2.53866666666667</v>
      </c>
      <c r="G22" s="1">
        <v>2.53866666666667</v>
      </c>
    </row>
    <row r="23" spans="5:7" x14ac:dyDescent="0.25">
      <c r="E23" s="1">
        <v>5.6</v>
      </c>
      <c r="F23" s="5">
        <f>_xll.SRS1Splines.Functions25.OneWay_Spline($B$5:$B$10,$C$5:$C$10,E23)</f>
        <v>2.8492500000000001</v>
      </c>
      <c r="G23" s="1">
        <v>2.8492500000000001</v>
      </c>
    </row>
    <row r="24" spans="5:7" x14ac:dyDescent="0.25">
      <c r="E24" s="1">
        <v>5.8</v>
      </c>
      <c r="F24" s="5">
        <f>_xll.SRS1Splines.Functions25.OneWay_Spline($B$5:$B$10,$C$5:$C$10,E24)</f>
        <v>3.1760000000000002</v>
      </c>
      <c r="G24" s="1">
        <v>3.1760000000000002</v>
      </c>
    </row>
    <row r="25" spans="5:7" x14ac:dyDescent="0.25">
      <c r="E25" s="1">
        <v>6</v>
      </c>
      <c r="F25" s="5">
        <f>_xll.SRS1Splines.Functions25.OneWay_Spline($B$5:$B$10,$C$5:$C$10,E25)</f>
        <v>3.5104166666666701</v>
      </c>
      <c r="G25" s="1">
        <v>3.5104166666666701</v>
      </c>
    </row>
    <row r="26" spans="5:7" x14ac:dyDescent="0.25">
      <c r="E26" s="1">
        <v>6.2</v>
      </c>
      <c r="F26" s="5">
        <f>_xll.SRS1Splines.Functions25.OneWay_Spline($B$5:$B$10,$C$5:$C$10,E26)</f>
        <v>3.8439999999999999</v>
      </c>
      <c r="G26" s="1">
        <v>3.8439999999999999</v>
      </c>
    </row>
    <row r="27" spans="5:7" x14ac:dyDescent="0.25">
      <c r="E27" s="1">
        <v>6.4</v>
      </c>
      <c r="F27" s="5">
        <f>_xll.SRS1Splines.Functions25.OneWay_Spline($B$5:$B$10,$C$5:$C$10,E27)</f>
        <v>4.1682499999999996</v>
      </c>
      <c r="G27" s="1">
        <v>4.1682499999999996</v>
      </c>
    </row>
    <row r="28" spans="5:7" x14ac:dyDescent="0.25">
      <c r="E28" s="1">
        <v>6.6</v>
      </c>
      <c r="F28" s="5">
        <f>_xll.SRS1Splines.Functions25.OneWay_Spline($B$5:$B$10,$C$5:$C$10,E28)</f>
        <v>4.4746666666666703</v>
      </c>
      <c r="G28" s="1">
        <v>4.4746666666666703</v>
      </c>
    </row>
    <row r="29" spans="5:7" x14ac:dyDescent="0.25">
      <c r="E29" s="1">
        <v>6.8</v>
      </c>
      <c r="F29" s="5">
        <f>_xll.SRS1Splines.Functions25.OneWay_Spline($B$5:$B$10,$C$5:$C$10,E29)</f>
        <v>4.7547499999999996</v>
      </c>
      <c r="G29" s="1">
        <v>4.7547499999999996</v>
      </c>
    </row>
    <row r="30" spans="5:7" x14ac:dyDescent="0.25">
      <c r="E30" s="1">
        <v>7</v>
      </c>
      <c r="F30" s="5">
        <f>_xll.SRS1Splines.Functions25.OneWay_Spline($B$5:$B$10,$C$5:$C$10,E30)</f>
        <v>5</v>
      </c>
      <c r="G30" s="1">
        <v>5</v>
      </c>
    </row>
    <row r="31" spans="5:7" x14ac:dyDescent="0.25">
      <c r="E31" s="1">
        <v>7.2</v>
      </c>
      <c r="F31" s="5">
        <f>_xll.SRS1Splines.Functions25.OneWay_Spline($B$5:$B$10,$C$5:$C$10,E31)</f>
        <v>5.2152500000000002</v>
      </c>
      <c r="G31" s="1">
        <v>5.2152500000000002</v>
      </c>
    </row>
    <row r="32" spans="5:7" x14ac:dyDescent="0.25">
      <c r="E32" s="1">
        <v>7.4</v>
      </c>
      <c r="F32" s="5">
        <f>_xll.SRS1Splines.Functions25.OneWay_Spline($B$5:$B$10,$C$5:$C$10,E32)</f>
        <v>5.4119999999999999</v>
      </c>
      <c r="G32" s="1">
        <v>5.4119999999999999</v>
      </c>
    </row>
    <row r="33" spans="5:7" x14ac:dyDescent="0.25">
      <c r="E33" s="1">
        <v>7.6</v>
      </c>
      <c r="F33" s="5">
        <f>_xll.SRS1Splines.Functions25.OneWay_Spline($B$5:$B$10,$C$5:$C$10,E33)</f>
        <v>5.5917500000000002</v>
      </c>
      <c r="G33" s="1">
        <v>5.5917500000000002</v>
      </c>
    </row>
    <row r="34" spans="5:7" x14ac:dyDescent="0.25">
      <c r="E34" s="1">
        <v>7.8000000000000096</v>
      </c>
      <c r="F34" s="5">
        <f>_xll.SRS1Splines.Functions25.OneWay_Spline($B$5:$B$10,$C$5:$C$10,E34)</f>
        <v>5.75600000000001</v>
      </c>
      <c r="G34" s="1">
        <v>5.75600000000001</v>
      </c>
    </row>
    <row r="35" spans="5:7" x14ac:dyDescent="0.25">
      <c r="E35" s="1">
        <v>8.0000000000000107</v>
      </c>
      <c r="F35" s="5">
        <f>_xll.SRS1Splines.Functions25.OneWay_Spline($B$5:$B$10,$C$5:$C$10,E35)</f>
        <v>5.9062500000000098</v>
      </c>
      <c r="G35" s="1">
        <v>5.9062500000000098</v>
      </c>
    </row>
    <row r="36" spans="5:7" x14ac:dyDescent="0.25">
      <c r="E36" s="1">
        <v>8.2000000000000099</v>
      </c>
      <c r="F36" s="5">
        <f>_xll.SRS1Splines.Functions25.OneWay_Spline($B$5:$B$10,$C$5:$C$10,E36)</f>
        <v>6.0440000000000103</v>
      </c>
      <c r="G36" s="1">
        <v>6.0440000000000103</v>
      </c>
    </row>
    <row r="37" spans="5:7" x14ac:dyDescent="0.25">
      <c r="E37" s="1">
        <v>8.4000000000000092</v>
      </c>
      <c r="F37" s="5">
        <f>_xll.SRS1Splines.Functions25.OneWay_Spline($B$5:$B$10,$C$5:$C$10,E37)</f>
        <v>6.1707500000000097</v>
      </c>
      <c r="G37" s="1">
        <v>6.1707500000000097</v>
      </c>
    </row>
    <row r="38" spans="5:7" x14ac:dyDescent="0.25">
      <c r="E38" s="1">
        <v>8.6000000000000103</v>
      </c>
      <c r="F38" s="5">
        <f>_xll.SRS1Splines.Functions25.OneWay_Spline($B$5:$B$10,$C$5:$C$10,E38)</f>
        <v>6.28800000000001</v>
      </c>
      <c r="G38" s="1">
        <v>6.28800000000001</v>
      </c>
    </row>
    <row r="39" spans="5:7" x14ac:dyDescent="0.25">
      <c r="E39" s="1">
        <v>8.8000000000000096</v>
      </c>
      <c r="F39" s="5">
        <f>_xll.SRS1Splines.Functions25.OneWay_Spline($B$5:$B$10,$C$5:$C$10,E39)</f>
        <v>6.3972500000000103</v>
      </c>
      <c r="G39" s="1">
        <v>6.3972500000000103</v>
      </c>
    </row>
    <row r="40" spans="5:7" x14ac:dyDescent="0.25">
      <c r="E40" s="1">
        <v>9.0000000000000107</v>
      </c>
      <c r="F40" s="5">
        <f>_xll.SRS1Splines.Functions25.OneWay_Spline($B$5:$B$10,$C$5:$C$10,E40)</f>
        <v>6.5000000000000098</v>
      </c>
      <c r="G40" s="1">
        <v>6.5000000000000098</v>
      </c>
    </row>
    <row r="41" spans="5:7" x14ac:dyDescent="0.25">
      <c r="E41" s="1">
        <v>9.2000000000000099</v>
      </c>
      <c r="F41" s="5">
        <f>_xll.SRS1Splines.Functions25.OneWay_Spline($B$5:$B$10,$C$5:$C$10,E41)</f>
        <v>6.5949999999999998</v>
      </c>
      <c r="G41" s="1">
        <v>6.5949999999999998</v>
      </c>
    </row>
    <row r="42" spans="5:7" x14ac:dyDescent="0.25">
      <c r="E42" s="1">
        <v>9.4000000000000092</v>
      </c>
      <c r="F42" s="5">
        <f>_xll.SRS1Splines.Functions25.OneWay_Spline($B$5:$B$10,$C$5:$C$10,E42)</f>
        <v>6.68</v>
      </c>
      <c r="G42" s="1">
        <v>6.68</v>
      </c>
    </row>
    <row r="43" spans="5:7" x14ac:dyDescent="0.25">
      <c r="E43" s="1">
        <v>9.6000000000000103</v>
      </c>
      <c r="F43" s="5">
        <f>_xll.SRS1Splines.Functions25.OneWay_Spline($B$5:$B$10,$C$5:$C$10,E43)</f>
        <v>6.7549999999999999</v>
      </c>
      <c r="G43" s="1">
        <v>6.7549999999999999</v>
      </c>
    </row>
    <row r="44" spans="5:7" x14ac:dyDescent="0.25">
      <c r="E44" s="1">
        <v>9.8000000000000096</v>
      </c>
      <c r="F44" s="5">
        <f>_xll.SRS1Splines.Functions25.OneWay_Spline($B$5:$B$10,$C$5:$C$10,E44)</f>
        <v>6.82</v>
      </c>
      <c r="G44" s="1">
        <v>6.82</v>
      </c>
    </row>
    <row r="45" spans="5:7" x14ac:dyDescent="0.25">
      <c r="E45" s="1">
        <v>10</v>
      </c>
      <c r="F45" s="5">
        <f>_xll.SRS1Splines.Functions25.OneWay_Spline($B$5:$B$10,$C$5:$C$10,E45)</f>
        <v>6.875</v>
      </c>
      <c r="G45" s="1">
        <v>6.875</v>
      </c>
    </row>
    <row r="46" spans="5:7" x14ac:dyDescent="0.25">
      <c r="E46" s="1">
        <v>10.199999999999999</v>
      </c>
      <c r="F46" s="5">
        <f>_xll.SRS1Splines.Functions25.OneWay_Spline($B$5:$B$10,$C$5:$C$10,E46)</f>
        <v>6.92</v>
      </c>
      <c r="G46" s="1">
        <v>6.92</v>
      </c>
    </row>
    <row r="47" spans="5:7" x14ac:dyDescent="0.25">
      <c r="E47" s="1">
        <v>10.4</v>
      </c>
      <c r="F47" s="5">
        <f>_xll.SRS1Splines.Functions25.OneWay_Spline($B$5:$B$10,$C$5:$C$10,E47)</f>
        <v>6.9550000000000001</v>
      </c>
      <c r="G47" s="1">
        <v>6.9550000000000001</v>
      </c>
    </row>
    <row r="48" spans="5:7" x14ac:dyDescent="0.25">
      <c r="E48" s="1">
        <v>10.6</v>
      </c>
      <c r="F48" s="5">
        <f>_xll.SRS1Splines.Functions25.OneWay_Spline($B$5:$B$10,$C$5:$C$10,E48)</f>
        <v>6.98</v>
      </c>
      <c r="G48" s="1">
        <v>6.98</v>
      </c>
    </row>
    <row r="49" spans="5:7" x14ac:dyDescent="0.25">
      <c r="E49" s="1">
        <v>10.8</v>
      </c>
      <c r="F49" s="5">
        <f>_xll.SRS1Splines.Functions25.OneWay_Spline($B$5:$B$10,$C$5:$C$10,E49)</f>
        <v>6.9950000000000001</v>
      </c>
      <c r="G49" s="1">
        <v>6.9950000000000001</v>
      </c>
    </row>
    <row r="50" spans="5:7" x14ac:dyDescent="0.25">
      <c r="E50" s="1">
        <v>11</v>
      </c>
      <c r="F50" s="5">
        <f>_xll.SRS1Splines.Functions25.OneWay_Spline($B$5:$B$10,$C$5:$C$10,E50)</f>
        <v>7</v>
      </c>
      <c r="G50" s="1">
        <v>7</v>
      </c>
    </row>
  </sheetData>
  <mergeCells count="2">
    <mergeCell ref="B3:C3"/>
    <mergeCell ref="E3:F3"/>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9"/>
  <sheetViews>
    <sheetView workbookViewId="0">
      <pane ySplit="7800" topLeftCell="A67"/>
      <selection activeCell="N2" sqref="N2"/>
      <selection pane="bottomLeft" activeCell="A51" sqref="A51"/>
    </sheetView>
  </sheetViews>
  <sheetFormatPr defaultRowHeight="15" x14ac:dyDescent="0.25"/>
  <cols>
    <col min="1" max="1" width="5.28515625" customWidth="1"/>
    <col min="4" max="4" width="5.140625" customWidth="1"/>
    <col min="14" max="14" width="12.140625" customWidth="1"/>
  </cols>
  <sheetData>
    <row r="1" spans="10:14" ht="15.75" thickBot="1" x14ac:dyDescent="0.3"/>
    <row r="2" spans="10:14" ht="15.75" thickBot="1" x14ac:dyDescent="0.3">
      <c r="M2" s="17" t="s">
        <v>8</v>
      </c>
      <c r="N2" s="15" t="s">
        <v>4</v>
      </c>
    </row>
    <row r="4" spans="10:14" x14ac:dyDescent="0.25">
      <c r="K4" s="16" t="str">
        <f>E18</f>
        <v>X</v>
      </c>
      <c r="L4" s="16" t="str">
        <f ca="1">OFFSET($F18,0,MATCH($N$2,$F$18:$I$18,0)-1)</f>
        <v>Cubic</v>
      </c>
    </row>
    <row r="5" spans="10:14" x14ac:dyDescent="0.25">
      <c r="K5" s="16">
        <f>E19</f>
        <v>1</v>
      </c>
      <c r="L5" s="16">
        <f ca="1">OFFSET($F19,0,MATCH($N$2,$F$18:$I$18,0)-1)</f>
        <v>2</v>
      </c>
    </row>
    <row r="6" spans="10:14" x14ac:dyDescent="0.25">
      <c r="J6" s="6"/>
      <c r="K6" s="16">
        <f>E20</f>
        <v>1.1000000000000001</v>
      </c>
      <c r="L6" s="16">
        <f ca="1">OFFSET($F20,0,MATCH($N$2,$F$18:$I$18,0)-1)</f>
        <v>2.01423</v>
      </c>
    </row>
    <row r="7" spans="10:14" x14ac:dyDescent="0.25">
      <c r="J7" s="6"/>
      <c r="K7" s="16">
        <f>E21</f>
        <v>1.2000000000000002</v>
      </c>
      <c r="L7" s="16">
        <f ca="1">OFFSET($F21,0,MATCH($N$2,$F$18:$I$18,0)-1)</f>
        <v>2.0276581818181798</v>
      </c>
    </row>
    <row r="8" spans="10:14" x14ac:dyDescent="0.25">
      <c r="J8" s="6"/>
      <c r="K8" s="16">
        <f>E22</f>
        <v>1.3000000000000003</v>
      </c>
      <c r="L8" s="16">
        <f ca="1">OFFSET($F22,0,MATCH($N$2,$F$18:$I$18,0)-1)</f>
        <v>2.0394827272727301</v>
      </c>
    </row>
    <row r="9" spans="10:14" x14ac:dyDescent="0.25">
      <c r="J9" s="6"/>
      <c r="K9" s="16">
        <f>E23</f>
        <v>1.4000000000000004</v>
      </c>
      <c r="L9" s="16">
        <f ca="1">OFFSET($F23,0,MATCH($N$2,$F$18:$I$18,0)-1)</f>
        <v>2.0489018181818199</v>
      </c>
    </row>
    <row r="10" spans="10:14" x14ac:dyDescent="0.25">
      <c r="J10" s="6"/>
      <c r="K10" s="16">
        <f>E24</f>
        <v>1.5000000000000004</v>
      </c>
      <c r="L10" s="16">
        <f ca="1">OFFSET($F24,0,MATCH($N$2,$F$18:$I$18,0)-1)</f>
        <v>2.05511363636364</v>
      </c>
    </row>
    <row r="11" spans="10:14" x14ac:dyDescent="0.25">
      <c r="J11" s="6"/>
      <c r="K11" s="16">
        <f>E25</f>
        <v>1.6000000000000005</v>
      </c>
      <c r="L11" s="16">
        <f ca="1">OFFSET($F25,0,MATCH($N$2,$F$18:$I$18,0)-1)</f>
        <v>2.0573163636363598</v>
      </c>
    </row>
    <row r="12" spans="10:14" x14ac:dyDescent="0.25">
      <c r="J12" s="6"/>
      <c r="K12" s="16">
        <f>E26</f>
        <v>1.7000000000000006</v>
      </c>
      <c r="L12" s="16">
        <f ca="1">OFFSET($F26,0,MATCH($N$2,$F$18:$I$18,0)-1)</f>
        <v>2.0547081818181798</v>
      </c>
    </row>
    <row r="13" spans="10:14" x14ac:dyDescent="0.25">
      <c r="J13" s="6"/>
      <c r="K13" s="16">
        <f>E27</f>
        <v>1.8000000000000007</v>
      </c>
      <c r="L13" s="16">
        <f ca="1">OFFSET($F27,0,MATCH($N$2,$F$18:$I$18,0)-1)</f>
        <v>2.04648727272727</v>
      </c>
    </row>
    <row r="14" spans="10:14" x14ac:dyDescent="0.25">
      <c r="J14" s="6"/>
      <c r="K14" s="16">
        <f>E28</f>
        <v>1.9000000000000008</v>
      </c>
      <c r="L14" s="16">
        <f ca="1">OFFSET($F28,0,MATCH($N$2,$F$18:$I$18,0)-1)</f>
        <v>2.0318518181818201</v>
      </c>
    </row>
    <row r="15" spans="10:14" x14ac:dyDescent="0.25">
      <c r="J15" s="6"/>
      <c r="K15" s="16">
        <f>E29</f>
        <v>2.0000000000000009</v>
      </c>
      <c r="L15" s="16">
        <f ca="1">OFFSET($F29,0,MATCH($N$2,$F$18:$I$18,0)-1)</f>
        <v>2.0099999999999998</v>
      </c>
    </row>
    <row r="16" spans="10:14" x14ac:dyDescent="0.25">
      <c r="J16" s="6"/>
      <c r="K16" s="16">
        <f>E30</f>
        <v>2.100000000000001</v>
      </c>
      <c r="L16" s="16">
        <f ca="1">OFFSET($F30,0,MATCH($N$2,$F$18:$I$18,0)-1)</f>
        <v>1.9810118181818199</v>
      </c>
    </row>
    <row r="17" spans="2:12" ht="15.75" thickBot="1" x14ac:dyDescent="0.3">
      <c r="B17" s="18" t="s">
        <v>0</v>
      </c>
      <c r="C17" s="18"/>
      <c r="E17" s="18" t="s">
        <v>7</v>
      </c>
      <c r="F17" s="18"/>
      <c r="G17" s="18"/>
      <c r="H17" s="18"/>
      <c r="I17" s="18"/>
      <c r="J17" s="6"/>
      <c r="K17" s="16">
        <f>E31</f>
        <v>2.2000000000000011</v>
      </c>
      <c r="L17" s="16">
        <f ca="1">OFFSET($F31,0,MATCH($N$2,$F$18:$I$18,0)-1)</f>
        <v>1.9484945454545499</v>
      </c>
    </row>
    <row r="18" spans="2:12" ht="15.75" thickBot="1" x14ac:dyDescent="0.3">
      <c r="B18" s="7" t="s">
        <v>1</v>
      </c>
      <c r="C18" s="7" t="s">
        <v>2</v>
      </c>
      <c r="D18" s="4"/>
      <c r="E18" s="12" t="s">
        <v>1</v>
      </c>
      <c r="F18" s="13" t="s">
        <v>3</v>
      </c>
      <c r="G18" s="13" t="s">
        <v>4</v>
      </c>
      <c r="H18" s="13" t="s">
        <v>5</v>
      </c>
      <c r="I18" s="14" t="s">
        <v>6</v>
      </c>
      <c r="J18" s="6"/>
      <c r="K18" s="16">
        <f>E32</f>
        <v>2.3000000000000012</v>
      </c>
      <c r="L18" s="16">
        <f ca="1">OFFSET($F32,0,MATCH($N$2,$F$18:$I$18,0)-1)</f>
        <v>1.91693727272727</v>
      </c>
    </row>
    <row r="19" spans="2:12" x14ac:dyDescent="0.25">
      <c r="B19" s="8">
        <v>1</v>
      </c>
      <c r="C19" s="8">
        <v>2</v>
      </c>
      <c r="E19" s="10">
        <v>1</v>
      </c>
      <c r="F19" s="11">
        <f>_xll.SRS1Splines.Functions25.Linear_Interp($B$19:$B$24,$C$19:$C$24,$E19)</f>
        <v>2</v>
      </c>
      <c r="G19" s="11">
        <f>_xll.SRS1Splines.Functions25.Cubic_Spline($B$19:$B$24,$C$19:$C$24,$E19)</f>
        <v>2</v>
      </c>
      <c r="H19" s="11">
        <f>_xll.SRS1Splines.Functions25.Bessel_Spline($B$19:$B$24,$C$19:$C$24,$E19)</f>
        <v>2</v>
      </c>
      <c r="I19" s="11">
        <f>_xll.SRS1Splines.Functions25.OneWay_Spline($B$19:$B$24,$C$19:$C$24,$E19)</f>
        <v>2</v>
      </c>
      <c r="J19" s="6"/>
      <c r="K19" s="16">
        <f>E33</f>
        <v>2.4000000000000012</v>
      </c>
      <c r="L19" s="16">
        <f ca="1">OFFSET($F33,0,MATCH($N$2,$F$18:$I$18,0)-1)</f>
        <v>1.8908290909090899</v>
      </c>
    </row>
    <row r="20" spans="2:12" x14ac:dyDescent="0.25">
      <c r="B20" s="8">
        <v>2</v>
      </c>
      <c r="C20" s="8">
        <v>2.0099999999999998</v>
      </c>
      <c r="E20" s="8">
        <f>E19+0.1</f>
        <v>1.1000000000000001</v>
      </c>
      <c r="F20" s="9">
        <f>_xll.SRS1Splines.Functions25.Linear_Interp($B$19:$B$24,$C$19:$C$24,$E20)</f>
        <v>2.0009999999999999</v>
      </c>
      <c r="G20" s="9">
        <f>_xll.SRS1Splines.Functions25.Cubic_Spline($B$19:$B$24,$C$19:$C$24,$E20)</f>
        <v>2.01423</v>
      </c>
      <c r="H20" s="9">
        <f>_xll.SRS1Splines.Functions25.Bessel_Spline($B$19:$B$24,$C$19:$C$24,$E20)</f>
        <v>1.99983</v>
      </c>
      <c r="I20" s="9">
        <f>_xll.SRS1Splines.Functions25.OneWay_Spline($B$19:$B$24,$C$19:$C$24,$E20)</f>
        <v>2.0001000000000002</v>
      </c>
      <c r="J20" s="6"/>
      <c r="K20" s="16">
        <f>E34</f>
        <v>2.5000000000000013</v>
      </c>
      <c r="L20" s="16">
        <f ca="1">OFFSET($F34,0,MATCH($N$2,$F$18:$I$18,0)-1)</f>
        <v>1.8746590909090901</v>
      </c>
    </row>
    <row r="21" spans="2:12" x14ac:dyDescent="0.25">
      <c r="B21" s="8">
        <v>3</v>
      </c>
      <c r="C21" s="8">
        <v>2.1</v>
      </c>
      <c r="E21" s="8">
        <f>E20+0.1</f>
        <v>1.2000000000000002</v>
      </c>
      <c r="F21" s="9">
        <f>_xll.SRS1Splines.Functions25.Linear_Interp($B$19:$B$24,$C$19:$C$24,$E21)</f>
        <v>2.0019999999999998</v>
      </c>
      <c r="G21" s="9">
        <f>_xll.SRS1Splines.Functions25.Cubic_Spline($B$19:$B$24,$C$19:$C$24,$E21)</f>
        <v>2.0276581818181798</v>
      </c>
      <c r="H21" s="9">
        <f>_xll.SRS1Splines.Functions25.Bessel_Spline($B$19:$B$24,$C$19:$C$24,$E21)</f>
        <v>1.9994400000000001</v>
      </c>
      <c r="I21" s="9">
        <f>_xll.SRS1Splines.Functions25.OneWay_Spline($B$19:$B$24,$C$19:$C$24,$E21)</f>
        <v>2.0004</v>
      </c>
      <c r="J21" s="6"/>
      <c r="K21" s="16">
        <f>E35</f>
        <v>2.6000000000000014</v>
      </c>
      <c r="L21" s="16">
        <f ca="1">OFFSET($F35,0,MATCH($N$2,$F$18:$I$18,0)-1)</f>
        <v>1.8729163636363599</v>
      </c>
    </row>
    <row r="22" spans="2:12" x14ac:dyDescent="0.25">
      <c r="B22" s="8">
        <v>4</v>
      </c>
      <c r="C22" s="8">
        <v>3.9</v>
      </c>
      <c r="E22" s="8">
        <f>E21+0.1</f>
        <v>1.3000000000000003</v>
      </c>
      <c r="F22" s="9">
        <f>_xll.SRS1Splines.Functions25.Linear_Interp($B$19:$B$24,$C$19:$C$24,$E22)</f>
        <v>2.0030000000000001</v>
      </c>
      <c r="G22" s="9">
        <f>_xll.SRS1Splines.Functions25.Cubic_Spline($B$19:$B$24,$C$19:$C$24,$E22)</f>
        <v>2.0394827272727301</v>
      </c>
      <c r="H22" s="9">
        <f>_xll.SRS1Splines.Functions25.Bessel_Spline($B$19:$B$24,$C$19:$C$24,$E22)</f>
        <v>1.99901</v>
      </c>
      <c r="I22" s="9">
        <f>_xll.SRS1Splines.Functions25.OneWay_Spline($B$19:$B$24,$C$19:$C$24,$E22)</f>
        <v>2.0009000000000001</v>
      </c>
      <c r="J22" s="6"/>
      <c r="K22" s="16">
        <f>E36</f>
        <v>2.7000000000000015</v>
      </c>
      <c r="L22" s="16">
        <f ca="1">OFFSET($F36,0,MATCH($N$2,$F$18:$I$18,0)-1)</f>
        <v>1.89009</v>
      </c>
    </row>
    <row r="23" spans="2:12" x14ac:dyDescent="0.25">
      <c r="B23" s="8">
        <v>5</v>
      </c>
      <c r="C23" s="8">
        <v>3.99</v>
      </c>
      <c r="E23" s="8">
        <f>E22+0.1</f>
        <v>1.4000000000000004</v>
      </c>
      <c r="F23" s="9">
        <f>_xll.SRS1Splines.Functions25.Linear_Interp($B$19:$B$24,$C$19:$C$24,$E23)</f>
        <v>2.004</v>
      </c>
      <c r="G23" s="9">
        <f>_xll.SRS1Splines.Functions25.Cubic_Spline($B$19:$B$24,$C$19:$C$24,$E23)</f>
        <v>2.0489018181818199</v>
      </c>
      <c r="H23" s="9">
        <f>_xll.SRS1Splines.Functions25.Bessel_Spline($B$19:$B$24,$C$19:$C$24,$E23)</f>
        <v>1.9987200000000001</v>
      </c>
      <c r="I23" s="9">
        <f>_xll.SRS1Splines.Functions25.OneWay_Spline($B$19:$B$24,$C$19:$C$24,$E23)</f>
        <v>2.0015999999999998</v>
      </c>
      <c r="J23" s="6"/>
      <c r="K23" s="16">
        <f>E37</f>
        <v>2.8000000000000016</v>
      </c>
      <c r="L23" s="16">
        <f ca="1">OFFSET($F37,0,MATCH($N$2,$F$18:$I$18,0)-1)</f>
        <v>1.93066909090909</v>
      </c>
    </row>
    <row r="24" spans="2:12" x14ac:dyDescent="0.25">
      <c r="B24" s="8">
        <v>6</v>
      </c>
      <c r="C24" s="8">
        <v>4</v>
      </c>
      <c r="E24" s="8">
        <f>E23+0.1</f>
        <v>1.5000000000000004</v>
      </c>
      <c r="F24" s="9">
        <f>_xll.SRS1Splines.Functions25.Linear_Interp($B$19:$B$24,$C$19:$C$24,$E24)</f>
        <v>2.0049999999999999</v>
      </c>
      <c r="G24" s="9">
        <f>_xll.SRS1Splines.Functions25.Cubic_Spline($B$19:$B$24,$C$19:$C$24,$E24)</f>
        <v>2.05511363636364</v>
      </c>
      <c r="H24" s="9">
        <f>_xll.SRS1Splines.Functions25.Bessel_Spline($B$19:$B$24,$C$19:$C$24,$E24)</f>
        <v>1.99875</v>
      </c>
      <c r="I24" s="9">
        <f>_xll.SRS1Splines.Functions25.OneWay_Spline($B$19:$B$24,$C$19:$C$24,$E24)</f>
        <v>2.0024999999999999</v>
      </c>
      <c r="J24" s="6"/>
      <c r="K24" s="16">
        <f>E38</f>
        <v>2.9000000000000017</v>
      </c>
      <c r="L24" s="16">
        <f ca="1">OFFSET($F38,0,MATCH($N$2,$F$18:$I$18,0)-1)</f>
        <v>1.99914272727273</v>
      </c>
    </row>
    <row r="25" spans="2:12" x14ac:dyDescent="0.25">
      <c r="B25" s="1"/>
      <c r="C25" s="1"/>
      <c r="E25" s="8">
        <f>E24+0.1</f>
        <v>1.6000000000000005</v>
      </c>
      <c r="F25" s="9">
        <f>_xll.SRS1Splines.Functions25.Linear_Interp($B$19:$B$24,$C$19:$C$24,$E25)</f>
        <v>2.0059999999999998</v>
      </c>
      <c r="G25" s="9">
        <f>_xll.SRS1Splines.Functions25.Cubic_Spline($B$19:$B$24,$C$19:$C$24,$E25)</f>
        <v>2.0573163636363598</v>
      </c>
      <c r="H25" s="9">
        <f>_xll.SRS1Splines.Functions25.Bessel_Spline($B$19:$B$24,$C$19:$C$24,$E25)</f>
        <v>1.9992799999999999</v>
      </c>
      <c r="I25" s="9">
        <f>_xll.SRS1Splines.Functions25.OneWay_Spline($B$19:$B$24,$C$19:$C$24,$E25)</f>
        <v>2.0036</v>
      </c>
      <c r="J25" s="6"/>
      <c r="K25" s="16">
        <f>E39</f>
        <v>3.0000000000000018</v>
      </c>
      <c r="L25" s="16">
        <f ca="1">OFFSET($F39,0,MATCH($N$2,$F$18:$I$18,0)-1)</f>
        <v>2.1</v>
      </c>
    </row>
    <row r="26" spans="2:12" x14ac:dyDescent="0.25">
      <c r="B26" s="1"/>
      <c r="C26" s="1"/>
      <c r="E26" s="8">
        <f>E25+0.1</f>
        <v>1.7000000000000006</v>
      </c>
      <c r="F26" s="9">
        <f>_xll.SRS1Splines.Functions25.Linear_Interp($B$19:$B$24,$C$19:$C$24,$E26)</f>
        <v>2.0070000000000001</v>
      </c>
      <c r="G26" s="9">
        <f>_xll.SRS1Splines.Functions25.Cubic_Spline($B$19:$B$24,$C$19:$C$24,$E26)</f>
        <v>2.0547081818181798</v>
      </c>
      <c r="H26" s="9">
        <f>_xll.SRS1Splines.Functions25.Bessel_Spline($B$19:$B$24,$C$19:$C$24,$E26)</f>
        <v>2.0004900000000001</v>
      </c>
      <c r="I26" s="9">
        <f>_xll.SRS1Splines.Functions25.OneWay_Spline($B$19:$B$24,$C$19:$C$24,$E26)</f>
        <v>2.0049000000000001</v>
      </c>
      <c r="J26" s="6"/>
      <c r="K26" s="16">
        <f>E40</f>
        <v>3.1000000000000019</v>
      </c>
      <c r="L26" s="16">
        <f ca="1">OFFSET($F40,0,MATCH($N$2,$F$18:$I$18,0)-1)</f>
        <v>2.2357527272727298</v>
      </c>
    </row>
    <row r="27" spans="2:12" x14ac:dyDescent="0.25">
      <c r="B27" s="1"/>
      <c r="C27" s="1"/>
      <c r="E27" s="8">
        <f>E26+0.1</f>
        <v>1.8000000000000007</v>
      </c>
      <c r="F27" s="9">
        <f>_xll.SRS1Splines.Functions25.Linear_Interp($B$19:$B$24,$C$19:$C$24,$E27)</f>
        <v>2.008</v>
      </c>
      <c r="G27" s="9">
        <f>_xll.SRS1Splines.Functions25.Cubic_Spline($B$19:$B$24,$C$19:$C$24,$E27)</f>
        <v>2.04648727272727</v>
      </c>
      <c r="H27" s="9">
        <f>_xll.SRS1Splines.Functions25.Bessel_Spline($B$19:$B$24,$C$19:$C$24,$E27)</f>
        <v>2.0025599999999999</v>
      </c>
      <c r="I27" s="9">
        <f>_xll.SRS1Splines.Functions25.OneWay_Spline($B$19:$B$24,$C$19:$C$24,$E27)</f>
        <v>2.0064000000000002</v>
      </c>
      <c r="J27" s="6"/>
      <c r="K27" s="16">
        <f>E41</f>
        <v>3.200000000000002</v>
      </c>
      <c r="L27" s="16">
        <f ca="1">OFFSET($F41,0,MATCH($N$2,$F$18:$I$18,0)-1)</f>
        <v>2.4010036363636398</v>
      </c>
    </row>
    <row r="28" spans="2:12" x14ac:dyDescent="0.25">
      <c r="B28" s="1"/>
      <c r="C28" s="1"/>
      <c r="E28" s="8">
        <f>E27+0.1</f>
        <v>1.9000000000000008</v>
      </c>
      <c r="F28" s="9">
        <f>_xll.SRS1Splines.Functions25.Linear_Interp($B$19:$B$24,$C$19:$C$24,$E28)</f>
        <v>2.0089999999999999</v>
      </c>
      <c r="G28" s="9">
        <f>_xll.SRS1Splines.Functions25.Cubic_Spline($B$19:$B$24,$C$19:$C$24,$E28)</f>
        <v>2.0318518181818201</v>
      </c>
      <c r="H28" s="9">
        <f>_xll.SRS1Splines.Functions25.Bessel_Spline($B$19:$B$24,$C$19:$C$24,$E28)</f>
        <v>2.0056699999999998</v>
      </c>
      <c r="I28" s="9">
        <f>_xll.SRS1Splines.Functions25.OneWay_Spline($B$19:$B$24,$C$19:$C$24,$E28)</f>
        <v>2.0081000000000002</v>
      </c>
      <c r="J28" s="6"/>
      <c r="K28" s="16">
        <f>E42</f>
        <v>3.300000000000002</v>
      </c>
      <c r="L28" s="16">
        <f ca="1">OFFSET($F42,0,MATCH($N$2,$F$18:$I$18,0)-1)</f>
        <v>2.5883781818181899</v>
      </c>
    </row>
    <row r="29" spans="2:12" x14ac:dyDescent="0.25">
      <c r="B29" s="1"/>
      <c r="C29" s="1"/>
      <c r="E29" s="8">
        <f>E28+0.1</f>
        <v>2.0000000000000009</v>
      </c>
      <c r="F29" s="9">
        <f>_xll.SRS1Splines.Functions25.Linear_Interp($B$19:$B$24,$C$19:$C$24,$E29)</f>
        <v>2.0099999999999998</v>
      </c>
      <c r="G29" s="9">
        <f>_xll.SRS1Splines.Functions25.Cubic_Spline($B$19:$B$24,$C$19:$C$24,$E29)</f>
        <v>2.0099999999999998</v>
      </c>
      <c r="H29" s="9">
        <f>_xll.SRS1Splines.Functions25.Bessel_Spline($B$19:$B$24,$C$19:$C$24,$E29)</f>
        <v>2.0099999999999998</v>
      </c>
      <c r="I29" s="9">
        <f>_xll.SRS1Splines.Functions25.OneWay_Spline($B$19:$B$24,$C$19:$C$24,$E29)</f>
        <v>2.0099999999999998</v>
      </c>
      <c r="J29" s="6"/>
      <c r="K29" s="16">
        <f>E43</f>
        <v>3.4000000000000021</v>
      </c>
      <c r="L29" s="16">
        <f ca="1">OFFSET($F43,0,MATCH($N$2,$F$18:$I$18,0)-1)</f>
        <v>2.79050181818182</v>
      </c>
    </row>
    <row r="30" spans="2:12" x14ac:dyDescent="0.25">
      <c r="B30" s="1"/>
      <c r="C30" s="1"/>
      <c r="E30" s="8">
        <f>E29+0.1</f>
        <v>2.100000000000001</v>
      </c>
      <c r="F30" s="9">
        <f>_xll.SRS1Splines.Functions25.Linear_Interp($B$19:$B$24,$C$19:$C$24,$E30)</f>
        <v>2.0190000000000001</v>
      </c>
      <c r="G30" s="9">
        <f>_xll.SRS1Splines.Functions25.Cubic_Spline($B$19:$B$24,$C$19:$C$24,$E30)</f>
        <v>1.9810118181818199</v>
      </c>
      <c r="H30" s="9">
        <f>_xll.SRS1Splines.Functions25.Bessel_Spline($B$19:$B$24,$C$19:$C$24,$E30)</f>
        <v>2.0080650000000002</v>
      </c>
      <c r="I30" s="9">
        <f>_xll.SRS1Splines.Functions25.OneWay_Spline($B$19:$B$24,$C$19:$C$24,$E30)</f>
        <v>2.0125199999999999</v>
      </c>
      <c r="J30" s="6"/>
      <c r="K30" s="16">
        <f>E44</f>
        <v>3.5000000000000022</v>
      </c>
      <c r="L30" s="16">
        <f ca="1">OFFSET($F44,0,MATCH($N$2,$F$18:$I$18,0)-1)</f>
        <v>3</v>
      </c>
    </row>
    <row r="31" spans="2:12" x14ac:dyDescent="0.25">
      <c r="E31" s="8">
        <f>E30+0.1</f>
        <v>2.2000000000000011</v>
      </c>
      <c r="F31" s="9">
        <f>_xll.SRS1Splines.Functions25.Linear_Interp($B$19:$B$24,$C$19:$C$24,$E31)</f>
        <v>2.028</v>
      </c>
      <c r="G31" s="9">
        <f>_xll.SRS1Splines.Functions25.Cubic_Spline($B$19:$B$24,$C$19:$C$24,$E31)</f>
        <v>1.9484945454545499</v>
      </c>
      <c r="H31" s="9">
        <f>_xll.SRS1Splines.Functions25.Bessel_Spline($B$19:$B$24,$C$19:$C$24,$E31)</f>
        <v>1.99552</v>
      </c>
      <c r="I31" s="9">
        <f>_xll.SRS1Splines.Functions25.OneWay_Spline($B$19:$B$24,$C$19:$C$24,$E31)</f>
        <v>2.0161600000000002</v>
      </c>
      <c r="J31" s="6"/>
      <c r="K31" s="16">
        <f>E45</f>
        <v>3.6000000000000023</v>
      </c>
      <c r="L31" s="16">
        <f ca="1">OFFSET($F45,0,MATCH($N$2,$F$18:$I$18,0)-1)</f>
        <v>3.2094981818181898</v>
      </c>
    </row>
    <row r="32" spans="2:12" x14ac:dyDescent="0.25">
      <c r="E32" s="8">
        <f>E31+0.1</f>
        <v>2.3000000000000012</v>
      </c>
      <c r="F32" s="9">
        <f>_xll.SRS1Splines.Functions25.Linear_Interp($B$19:$B$24,$C$19:$C$24,$E32)</f>
        <v>2.0369999999999999</v>
      </c>
      <c r="G32" s="9">
        <f>_xll.SRS1Splines.Functions25.Cubic_Spline($B$19:$B$24,$C$19:$C$24,$E32)</f>
        <v>1.91693727272727</v>
      </c>
      <c r="H32" s="9">
        <f>_xll.SRS1Splines.Functions25.Bessel_Spline($B$19:$B$24,$C$19:$C$24,$E32)</f>
        <v>1.977255</v>
      </c>
      <c r="I32" s="9">
        <f>_xll.SRS1Splines.Functions25.OneWay_Spline($B$19:$B$24,$C$19:$C$24,$E32)</f>
        <v>2.0210400000000002</v>
      </c>
      <c r="J32" s="6"/>
      <c r="K32" s="16">
        <f>E46</f>
        <v>3.7000000000000024</v>
      </c>
      <c r="L32" s="16">
        <f ca="1">OFFSET($F46,0,MATCH($N$2,$F$18:$I$18,0)-1)</f>
        <v>3.4116218181818199</v>
      </c>
    </row>
    <row r="33" spans="5:12" x14ac:dyDescent="0.25">
      <c r="E33" s="8">
        <f>E32+0.1</f>
        <v>2.4000000000000012</v>
      </c>
      <c r="F33" s="9">
        <f>_xll.SRS1Splines.Functions25.Linear_Interp($B$19:$B$24,$C$19:$C$24,$E33)</f>
        <v>2.0459999999999998</v>
      </c>
      <c r="G33" s="9">
        <f>_xll.SRS1Splines.Functions25.Cubic_Spline($B$19:$B$24,$C$19:$C$24,$E33)</f>
        <v>1.8908290909090899</v>
      </c>
      <c r="H33" s="9">
        <f>_xll.SRS1Splines.Functions25.Bessel_Spline($B$19:$B$24,$C$19:$C$24,$E33)</f>
        <v>1.9581599999999999</v>
      </c>
      <c r="I33" s="9">
        <f>_xll.SRS1Splines.Functions25.OneWay_Spline($B$19:$B$24,$C$19:$C$24,$E33)</f>
        <v>2.0272800000000002</v>
      </c>
      <c r="J33" s="6"/>
      <c r="K33" s="16">
        <f>E47</f>
        <v>3.8000000000000025</v>
      </c>
      <c r="L33" s="16">
        <f ca="1">OFFSET($F47,0,MATCH($N$2,$F$18:$I$18,0)-1)</f>
        <v>3.59899636363637</v>
      </c>
    </row>
    <row r="34" spans="5:12" x14ac:dyDescent="0.25">
      <c r="E34" s="8">
        <f>E33+0.1</f>
        <v>2.5000000000000013</v>
      </c>
      <c r="F34" s="9">
        <f>_xll.SRS1Splines.Functions25.Linear_Interp($B$19:$B$24,$C$19:$C$24,$E34)</f>
        <v>2.0550000000000002</v>
      </c>
      <c r="G34" s="9">
        <f>_xll.SRS1Splines.Functions25.Cubic_Spline($B$19:$B$24,$C$19:$C$24,$E34)</f>
        <v>1.8746590909090901</v>
      </c>
      <c r="H34" s="9">
        <f>_xll.SRS1Splines.Functions25.Bessel_Spline($B$19:$B$24,$C$19:$C$24,$E34)</f>
        <v>1.943125</v>
      </c>
      <c r="I34" s="9">
        <f>_xll.SRS1Splines.Functions25.OneWay_Spline($B$19:$B$24,$C$19:$C$24,$E34)</f>
        <v>2.0350000000000001</v>
      </c>
      <c r="J34" s="6"/>
      <c r="K34" s="16">
        <f>E48</f>
        <v>3.9000000000000026</v>
      </c>
      <c r="L34" s="16">
        <f ca="1">OFFSET($F48,0,MATCH($N$2,$F$18:$I$18,0)-1)</f>
        <v>3.76424727272728</v>
      </c>
    </row>
    <row r="35" spans="5:12" x14ac:dyDescent="0.25">
      <c r="E35" s="8">
        <f>E34+0.1</f>
        <v>2.6000000000000014</v>
      </c>
      <c r="F35" s="9">
        <f>_xll.SRS1Splines.Functions25.Linear_Interp($B$19:$B$24,$C$19:$C$24,$E35)</f>
        <v>2.0640000000000001</v>
      </c>
      <c r="G35" s="9">
        <f>_xll.SRS1Splines.Functions25.Cubic_Spline($B$19:$B$24,$C$19:$C$24,$E35)</f>
        <v>1.8729163636363599</v>
      </c>
      <c r="H35" s="9">
        <f>_xll.SRS1Splines.Functions25.Bessel_Spline($B$19:$B$24,$C$19:$C$24,$E35)</f>
        <v>1.9370400000000001</v>
      </c>
      <c r="I35" s="9">
        <f>_xll.SRS1Splines.Functions25.OneWay_Spline($B$19:$B$24,$C$19:$C$24,$E35)</f>
        <v>2.0443199999999999</v>
      </c>
      <c r="J35" s="6"/>
      <c r="K35" s="16">
        <f>E49</f>
        <v>4.0000000000000027</v>
      </c>
      <c r="L35" s="16">
        <f ca="1">OFFSET($F49,0,MATCH($N$2,$F$18:$I$18,0)-1)</f>
        <v>3.9</v>
      </c>
    </row>
    <row r="36" spans="5:12" x14ac:dyDescent="0.25">
      <c r="E36" s="8">
        <f>E35+0.1</f>
        <v>2.7000000000000015</v>
      </c>
      <c r="F36" s="9">
        <f>_xll.SRS1Splines.Functions25.Linear_Interp($B$19:$B$24,$C$19:$C$24,$E36)</f>
        <v>2.073</v>
      </c>
      <c r="G36" s="9">
        <f>_xll.SRS1Splines.Functions25.Cubic_Spline($B$19:$B$24,$C$19:$C$24,$E36)</f>
        <v>1.89009</v>
      </c>
      <c r="H36" s="9">
        <f>_xll.SRS1Splines.Functions25.Bessel_Spline($B$19:$B$24,$C$19:$C$24,$E36)</f>
        <v>1.9447950000000001</v>
      </c>
      <c r="I36" s="9">
        <f>_xll.SRS1Splines.Functions25.OneWay_Spline($B$19:$B$24,$C$19:$C$24,$E36)</f>
        <v>2.0553599999999999</v>
      </c>
      <c r="J36" s="6"/>
      <c r="K36" s="16">
        <f>E50</f>
        <v>4.1000000000000023</v>
      </c>
      <c r="L36" s="16">
        <f ca="1">OFFSET($F50,0,MATCH($N$2,$F$18:$I$18,0)-1)</f>
        <v>4.00085727272727</v>
      </c>
    </row>
    <row r="37" spans="5:12" x14ac:dyDescent="0.25">
      <c r="E37" s="8">
        <f>E36+0.1</f>
        <v>2.8000000000000016</v>
      </c>
      <c r="F37" s="9">
        <f>_xll.SRS1Splines.Functions25.Linear_Interp($B$19:$B$24,$C$19:$C$24,$E37)</f>
        <v>2.0819999999999999</v>
      </c>
      <c r="G37" s="9">
        <f>_xll.SRS1Splines.Functions25.Cubic_Spline($B$19:$B$24,$C$19:$C$24,$E37)</f>
        <v>1.93066909090909</v>
      </c>
      <c r="H37" s="9">
        <f>_xll.SRS1Splines.Functions25.Bessel_Spline($B$19:$B$24,$C$19:$C$24,$E37)</f>
        <v>1.9712799999999999</v>
      </c>
      <c r="I37" s="9">
        <f>_xll.SRS1Splines.Functions25.OneWay_Spline($B$19:$B$24,$C$19:$C$24,$E37)</f>
        <v>2.0682399999999999</v>
      </c>
      <c r="J37" s="6"/>
      <c r="K37" s="16">
        <f>E51</f>
        <v>4.200000000000002</v>
      </c>
      <c r="L37" s="16">
        <f ca="1">OFFSET($F51,0,MATCH($N$2,$F$18:$I$18,0)-1)</f>
        <v>4.06933090909091</v>
      </c>
    </row>
    <row r="38" spans="5:12" x14ac:dyDescent="0.25">
      <c r="E38" s="8">
        <f>E37+0.1</f>
        <v>2.9000000000000017</v>
      </c>
      <c r="F38" s="9">
        <f>_xll.SRS1Splines.Functions25.Linear_Interp($B$19:$B$24,$C$19:$C$24,$E38)</f>
        <v>2.0910000000000002</v>
      </c>
      <c r="G38" s="9">
        <f>_xll.SRS1Splines.Functions25.Cubic_Spline($B$19:$B$24,$C$19:$C$24,$E38)</f>
        <v>1.99914272727273</v>
      </c>
      <c r="H38" s="9">
        <f>_xll.SRS1Splines.Functions25.Bessel_Spline($B$19:$B$24,$C$19:$C$24,$E38)</f>
        <v>2.021385</v>
      </c>
      <c r="I38" s="9">
        <f>_xll.SRS1Splines.Functions25.OneWay_Spline($B$19:$B$24,$C$19:$C$24,$E38)</f>
        <v>2.0830799999999998</v>
      </c>
      <c r="J38" s="6"/>
      <c r="K38" s="16">
        <f>E52</f>
        <v>4.3000000000000016</v>
      </c>
      <c r="L38" s="16">
        <f ca="1">OFFSET($F52,0,MATCH($N$2,$F$18:$I$18,0)-1)</f>
        <v>4.1099100000000002</v>
      </c>
    </row>
    <row r="39" spans="5:12" x14ac:dyDescent="0.25">
      <c r="E39" s="8">
        <f>E38+0.1</f>
        <v>3.0000000000000018</v>
      </c>
      <c r="F39" s="9">
        <f>_xll.SRS1Splines.Functions25.Linear_Interp($B$19:$B$24,$C$19:$C$24,$E39)</f>
        <v>2.1</v>
      </c>
      <c r="G39" s="9">
        <f>_xll.SRS1Splines.Functions25.Cubic_Spline($B$19:$B$24,$C$19:$C$24,$E39)</f>
        <v>2.1</v>
      </c>
      <c r="H39" s="9">
        <f>_xll.SRS1Splines.Functions25.Bessel_Spline($B$19:$B$24,$C$19:$C$24,$E39)</f>
        <v>2.1</v>
      </c>
      <c r="I39" s="9">
        <f>_xll.SRS1Splines.Functions25.OneWay_Spline($B$19:$B$24,$C$19:$C$24,$E39)</f>
        <v>2.1</v>
      </c>
      <c r="J39" s="6"/>
      <c r="K39" s="16">
        <f>E53</f>
        <v>4.4000000000000012</v>
      </c>
      <c r="L39" s="16">
        <f ca="1">OFFSET($F53,0,MATCH($N$2,$F$18:$I$18,0)-1)</f>
        <v>4.1270836363636398</v>
      </c>
    </row>
    <row r="40" spans="5:12" x14ac:dyDescent="0.25">
      <c r="E40" s="8">
        <f>E39+0.1</f>
        <v>3.1000000000000019</v>
      </c>
      <c r="F40" s="9">
        <f>_xll.SRS1Splines.Functions25.Linear_Interp($B$19:$B$24,$C$19:$C$24,$E40)</f>
        <v>2.2799999999999998</v>
      </c>
      <c r="G40" s="9">
        <f>_xll.SRS1Splines.Functions25.Cubic_Spline($B$19:$B$24,$C$19:$C$24,$E40)</f>
        <v>2.2357527272727298</v>
      </c>
      <c r="H40" s="9">
        <f>_xll.SRS1Splines.Functions25.Bessel_Spline($B$19:$B$24,$C$19:$C$24,$E40)</f>
        <v>2.2184400000000002</v>
      </c>
      <c r="I40" s="9">
        <f>_xll.SRS1Splines.Functions25.OneWay_Spline($B$19:$B$24,$C$19:$C$24,$E40)</f>
        <v>2.1633599999999999</v>
      </c>
      <c r="J40" s="6"/>
      <c r="K40" s="16">
        <f>E54</f>
        <v>4.5000000000000009</v>
      </c>
      <c r="L40" s="16">
        <f ca="1">OFFSET($F54,0,MATCH($N$2,$F$18:$I$18,0)-1)</f>
        <v>4.1253409090909097</v>
      </c>
    </row>
    <row r="41" spans="5:12" x14ac:dyDescent="0.25">
      <c r="E41" s="8">
        <f>E40+0.1</f>
        <v>3.200000000000002</v>
      </c>
      <c r="F41" s="9">
        <f>_xll.SRS1Splines.Functions25.Linear_Interp($B$19:$B$24,$C$19:$C$24,$E41)</f>
        <v>2.46</v>
      </c>
      <c r="G41" s="9">
        <f>_xll.SRS1Splines.Functions25.Cubic_Spline($B$19:$B$24,$C$19:$C$24,$E41)</f>
        <v>2.4010036363636398</v>
      </c>
      <c r="H41" s="9">
        <f>_xll.SRS1Splines.Functions25.Bessel_Spline($B$19:$B$24,$C$19:$C$24,$E41)</f>
        <v>2.37792</v>
      </c>
      <c r="I41" s="9">
        <f>_xll.SRS1Splines.Functions25.OneWay_Spline($B$19:$B$24,$C$19:$C$24,$E41)</f>
        <v>2.3044799999999999</v>
      </c>
      <c r="J41" s="6"/>
      <c r="K41" s="16">
        <f>E55</f>
        <v>4.6000000000000005</v>
      </c>
      <c r="L41" s="16">
        <f ca="1">OFFSET($F55,0,MATCH($N$2,$F$18:$I$18,0)-1)</f>
        <v>4.1091709090909099</v>
      </c>
    </row>
    <row r="42" spans="5:12" x14ac:dyDescent="0.25">
      <c r="E42" s="8">
        <f>E41+0.1</f>
        <v>3.300000000000002</v>
      </c>
      <c r="F42" s="9">
        <f>_xll.SRS1Splines.Functions25.Linear_Interp($B$19:$B$24,$C$19:$C$24,$E42)</f>
        <v>2.64</v>
      </c>
      <c r="G42" s="9">
        <f>_xll.SRS1Splines.Functions25.Cubic_Spline($B$19:$B$24,$C$19:$C$24,$E42)</f>
        <v>2.5883781818181899</v>
      </c>
      <c r="H42" s="9">
        <f>_xll.SRS1Splines.Functions25.Bessel_Spline($B$19:$B$24,$C$19:$C$24,$E42)</f>
        <v>2.5681799999999999</v>
      </c>
      <c r="I42" s="9">
        <f>_xll.SRS1Splines.Functions25.OneWay_Spline($B$19:$B$24,$C$19:$C$24,$E42)</f>
        <v>2.5039199999999999</v>
      </c>
      <c r="J42" s="6"/>
      <c r="K42" s="16">
        <f>E56</f>
        <v>4.7</v>
      </c>
      <c r="L42" s="16">
        <f ca="1">OFFSET($F56,0,MATCH($N$2,$F$18:$I$18,0)-1)</f>
        <v>4.08306272727273</v>
      </c>
    </row>
    <row r="43" spans="5:12" x14ac:dyDescent="0.25">
      <c r="E43" s="8">
        <f>E42+0.1</f>
        <v>3.4000000000000021</v>
      </c>
      <c r="F43" s="9">
        <f>_xll.SRS1Splines.Functions25.Linear_Interp($B$19:$B$24,$C$19:$C$24,$E43)</f>
        <v>2.82</v>
      </c>
      <c r="G43" s="9">
        <f>_xll.SRS1Splines.Functions25.Cubic_Spline($B$19:$B$24,$C$19:$C$24,$E43)</f>
        <v>2.79050181818182</v>
      </c>
      <c r="H43" s="9">
        <f>_xll.SRS1Splines.Functions25.Bessel_Spline($B$19:$B$24,$C$19:$C$24,$E43)</f>
        <v>2.7789600000000001</v>
      </c>
      <c r="I43" s="9">
        <f>_xll.SRS1Splines.Functions25.OneWay_Spline($B$19:$B$24,$C$19:$C$24,$E43)</f>
        <v>2.74224000000001</v>
      </c>
      <c r="J43" s="6"/>
      <c r="K43" s="16">
        <f>E57</f>
        <v>4.8</v>
      </c>
      <c r="L43" s="16">
        <f ca="1">OFFSET($F57,0,MATCH($N$2,$F$18:$I$18,0)-1)</f>
        <v>4.0515054545454499</v>
      </c>
    </row>
    <row r="44" spans="5:12" x14ac:dyDescent="0.25">
      <c r="E44" s="8">
        <f>E43+0.1</f>
        <v>3.5000000000000022</v>
      </c>
      <c r="F44" s="9">
        <f>_xll.SRS1Splines.Functions25.Linear_Interp($B$19:$B$24,$C$19:$C$24,$E44)</f>
        <v>3</v>
      </c>
      <c r="G44" s="9">
        <f>_xll.SRS1Splines.Functions25.Cubic_Spline($B$19:$B$24,$C$19:$C$24,$E44)</f>
        <v>3</v>
      </c>
      <c r="H44" s="9">
        <f>_xll.SRS1Splines.Functions25.Bessel_Spline($B$19:$B$24,$C$19:$C$24,$E44)</f>
        <v>3</v>
      </c>
      <c r="I44" s="9">
        <f>_xll.SRS1Splines.Functions25.OneWay_Spline($B$19:$B$24,$C$19:$C$24,$E44)</f>
        <v>3.0000000000000102</v>
      </c>
      <c r="J44" s="6"/>
      <c r="K44" s="16">
        <f>E58</f>
        <v>4.8999999999999995</v>
      </c>
      <c r="L44" s="16">
        <f ca="1">OFFSET($F58,0,MATCH($N$2,$F$18:$I$18,0)-1)</f>
        <v>4.0189881818181803</v>
      </c>
    </row>
    <row r="45" spans="5:12" x14ac:dyDescent="0.25">
      <c r="E45" s="8">
        <f>E44+0.1</f>
        <v>3.6000000000000023</v>
      </c>
      <c r="F45" s="9">
        <f>_xll.SRS1Splines.Functions25.Linear_Interp($B$19:$B$24,$C$19:$C$24,$E45)</f>
        <v>3.18</v>
      </c>
      <c r="G45" s="9">
        <f>_xll.SRS1Splines.Functions25.Cubic_Spline($B$19:$B$24,$C$19:$C$24,$E45)</f>
        <v>3.2094981818181898</v>
      </c>
      <c r="H45" s="9">
        <f>_xll.SRS1Splines.Functions25.Bessel_Spline($B$19:$B$24,$C$19:$C$24,$E45)</f>
        <v>3.2210400000000101</v>
      </c>
      <c r="I45" s="9">
        <f>_xll.SRS1Splines.Functions25.OneWay_Spline($B$19:$B$24,$C$19:$C$24,$E45)</f>
        <v>3.25776000000001</v>
      </c>
      <c r="J45" s="6"/>
      <c r="K45" s="16">
        <f>E59</f>
        <v>4.9999999999999991</v>
      </c>
      <c r="L45" s="16">
        <f ca="1">OFFSET($F59,0,MATCH($N$2,$F$18:$I$18,0)-1)</f>
        <v>3.99</v>
      </c>
    </row>
    <row r="46" spans="5:12" x14ac:dyDescent="0.25">
      <c r="E46" s="8">
        <f>E45+0.1</f>
        <v>3.7000000000000024</v>
      </c>
      <c r="F46" s="9">
        <f>_xll.SRS1Splines.Functions25.Linear_Interp($B$19:$B$24,$C$19:$C$24,$E46)</f>
        <v>3.36</v>
      </c>
      <c r="G46" s="9">
        <f>_xll.SRS1Splines.Functions25.Cubic_Spline($B$19:$B$24,$C$19:$C$24,$E46)</f>
        <v>3.4116218181818199</v>
      </c>
      <c r="H46" s="9">
        <f>_xll.SRS1Splines.Functions25.Bessel_Spline($B$19:$B$24,$C$19:$C$24,$E46)</f>
        <v>3.4318200000000001</v>
      </c>
      <c r="I46" s="9">
        <f>_xll.SRS1Splines.Functions25.OneWay_Spline($B$19:$B$24,$C$19:$C$24,$E46)</f>
        <v>3.4960800000000098</v>
      </c>
      <c r="J46" s="6"/>
      <c r="K46" s="16">
        <f>E60</f>
        <v>5.0999999999999988</v>
      </c>
      <c r="L46" s="16">
        <f ca="1">OFFSET($F60,0,MATCH($N$2,$F$18:$I$18,0)-1)</f>
        <v>3.9681481818181799</v>
      </c>
    </row>
    <row r="47" spans="5:12" x14ac:dyDescent="0.25">
      <c r="E47" s="8">
        <f>E46+0.1</f>
        <v>3.8000000000000025</v>
      </c>
      <c r="F47" s="9">
        <f>_xll.SRS1Splines.Functions25.Linear_Interp($B$19:$B$24,$C$19:$C$24,$E47)</f>
        <v>3.54</v>
      </c>
      <c r="G47" s="9">
        <f>_xll.SRS1Splines.Functions25.Cubic_Spline($B$19:$B$24,$C$19:$C$24,$E47)</f>
        <v>3.59899636363637</v>
      </c>
      <c r="H47" s="9">
        <f>_xll.SRS1Splines.Functions25.Bessel_Spline($B$19:$B$24,$C$19:$C$24,$E47)</f>
        <v>3.62208</v>
      </c>
      <c r="I47" s="9">
        <f>_xll.SRS1Splines.Functions25.OneWay_Spline($B$19:$B$24,$C$19:$C$24,$E47)</f>
        <v>3.6955200000000001</v>
      </c>
      <c r="J47" s="6"/>
      <c r="K47" s="16">
        <f>E61</f>
        <v>5.1999999999999984</v>
      </c>
      <c r="L47" s="16">
        <f ca="1">OFFSET($F61,0,MATCH($N$2,$F$18:$I$18,0)-1)</f>
        <v>3.95351272727273</v>
      </c>
    </row>
    <row r="48" spans="5:12" x14ac:dyDescent="0.25">
      <c r="E48" s="8">
        <f>E47+0.1</f>
        <v>3.9000000000000026</v>
      </c>
      <c r="F48" s="9">
        <f>_xll.SRS1Splines.Functions25.Linear_Interp($B$19:$B$24,$C$19:$C$24,$E48)</f>
        <v>3.72</v>
      </c>
      <c r="G48" s="9">
        <f>_xll.SRS1Splines.Functions25.Cubic_Spline($B$19:$B$24,$C$19:$C$24,$E48)</f>
        <v>3.76424727272728</v>
      </c>
      <c r="H48" s="9">
        <f>_xll.SRS1Splines.Functions25.Bessel_Spline($B$19:$B$24,$C$19:$C$24,$E48)</f>
        <v>3.7815599999999998</v>
      </c>
      <c r="I48" s="9">
        <f>_xll.SRS1Splines.Functions25.OneWay_Spline($B$19:$B$24,$C$19:$C$24,$E48)</f>
        <v>3.8366400000000001</v>
      </c>
      <c r="J48" s="6"/>
      <c r="K48" s="16">
        <f>E62</f>
        <v>5.299999999999998</v>
      </c>
      <c r="L48" s="16">
        <f ca="1">OFFSET($F62,0,MATCH($N$2,$F$18:$I$18,0)-1)</f>
        <v>3.9452918181818202</v>
      </c>
    </row>
    <row r="49" spans="5:12" x14ac:dyDescent="0.25">
      <c r="E49" s="8">
        <f>E48+0.1</f>
        <v>4.0000000000000027</v>
      </c>
      <c r="F49" s="9">
        <f>_xll.SRS1Splines.Functions25.Linear_Interp($B$19:$B$24,$C$19:$C$24,$E49)</f>
        <v>3.9</v>
      </c>
      <c r="G49" s="9">
        <f>_xll.SRS1Splines.Functions25.Cubic_Spline($B$19:$B$24,$C$19:$C$24,$E49)</f>
        <v>3.9</v>
      </c>
      <c r="H49" s="9">
        <f>_xll.SRS1Splines.Functions25.Bessel_Spline($B$19:$B$24,$C$19:$C$24,$E49)</f>
        <v>3.9</v>
      </c>
      <c r="I49" s="9">
        <f>_xll.SRS1Splines.Functions25.OneWay_Spline($B$19:$B$24,$C$19:$C$24,$E49)</f>
        <v>3.9</v>
      </c>
      <c r="J49" s="6"/>
      <c r="K49" s="16">
        <f>E63</f>
        <v>5.3999999999999977</v>
      </c>
      <c r="L49" s="16">
        <f ca="1">OFFSET($F63,0,MATCH($N$2,$F$18:$I$18,0)-1)</f>
        <v>3.9426836363636402</v>
      </c>
    </row>
    <row r="50" spans="5:12" x14ac:dyDescent="0.25">
      <c r="E50" s="8">
        <f>E49+0.1</f>
        <v>4.1000000000000023</v>
      </c>
      <c r="F50" s="9">
        <f>_xll.SRS1Splines.Functions25.Linear_Interp($B$19:$B$24,$C$19:$C$24,$E50)</f>
        <v>3.9089999999999998</v>
      </c>
      <c r="G50" s="9">
        <f>_xll.SRS1Splines.Functions25.Cubic_Spline($B$19:$B$24,$C$19:$C$24,$E50)</f>
        <v>4.00085727272727</v>
      </c>
      <c r="H50" s="9">
        <f>_xll.SRS1Splines.Functions25.Bessel_Spline($B$19:$B$24,$C$19:$C$24,$E50)</f>
        <v>3.978615</v>
      </c>
      <c r="I50" s="9">
        <f>_xll.SRS1Splines.Functions25.OneWay_Spline($B$19:$B$24,$C$19:$C$24,$E50)</f>
        <v>3.9169200000000002</v>
      </c>
      <c r="J50" s="6"/>
      <c r="K50" s="16">
        <f>E64</f>
        <v>5.4999999999999973</v>
      </c>
      <c r="L50" s="16">
        <f ca="1">OFFSET($F64,0,MATCH($N$2,$F$18:$I$18,0)-1)</f>
        <v>3.94488636363636</v>
      </c>
    </row>
    <row r="51" spans="5:12" x14ac:dyDescent="0.25">
      <c r="E51" s="8">
        <f>E50+0.1</f>
        <v>4.200000000000002</v>
      </c>
      <c r="F51" s="9">
        <f>_xll.SRS1Splines.Functions25.Linear_Interp($B$19:$B$24,$C$19:$C$24,$E51)</f>
        <v>3.9180000000000001</v>
      </c>
      <c r="G51" s="9">
        <f>_xll.SRS1Splines.Functions25.Cubic_Spline($B$19:$B$24,$C$19:$C$24,$E51)</f>
        <v>4.06933090909091</v>
      </c>
      <c r="H51" s="9">
        <f>_xll.SRS1Splines.Functions25.Bessel_Spline($B$19:$B$24,$C$19:$C$24,$E51)</f>
        <v>4.0287199999999999</v>
      </c>
      <c r="I51" s="9">
        <f>_xll.SRS1Splines.Functions25.OneWay_Spline($B$19:$B$24,$C$19:$C$24,$E51)</f>
        <v>3.9317600000000001</v>
      </c>
      <c r="J51" s="6"/>
      <c r="K51" s="16">
        <f>E65</f>
        <v>5.599999999999997</v>
      </c>
      <c r="L51" s="16">
        <f ca="1">OFFSET($F65,0,MATCH($N$2,$F$18:$I$18,0)-1)</f>
        <v>3.9510981818181801</v>
      </c>
    </row>
    <row r="52" spans="5:12" x14ac:dyDescent="0.25">
      <c r="E52" s="8">
        <f>E51+0.1</f>
        <v>4.3000000000000016</v>
      </c>
      <c r="F52" s="9">
        <f>_xll.SRS1Splines.Functions25.Linear_Interp($B$19:$B$24,$C$19:$C$24,$E52)</f>
        <v>3.927</v>
      </c>
      <c r="G52" s="9">
        <f>_xll.SRS1Splines.Functions25.Cubic_Spline($B$19:$B$24,$C$19:$C$24,$E52)</f>
        <v>4.1099100000000002</v>
      </c>
      <c r="H52" s="9">
        <f>_xll.SRS1Splines.Functions25.Bessel_Spline($B$19:$B$24,$C$19:$C$24,$E52)</f>
        <v>4.0552049999999999</v>
      </c>
      <c r="I52" s="9">
        <f>_xll.SRS1Splines.Functions25.OneWay_Spline($B$19:$B$24,$C$19:$C$24,$E52)</f>
        <v>3.9446400000000001</v>
      </c>
      <c r="J52" s="6"/>
      <c r="K52" s="16">
        <f>E66</f>
        <v>5.6999999999999966</v>
      </c>
      <c r="L52" s="16">
        <f ca="1">OFFSET($F66,0,MATCH($N$2,$F$18:$I$18,0)-1)</f>
        <v>3.9605172727272699</v>
      </c>
    </row>
    <row r="53" spans="5:12" x14ac:dyDescent="0.25">
      <c r="E53" s="8">
        <f>E52+0.1</f>
        <v>4.4000000000000012</v>
      </c>
      <c r="F53" s="9">
        <f>_xll.SRS1Splines.Functions25.Linear_Interp($B$19:$B$24,$C$19:$C$24,$E53)</f>
        <v>3.9359999999999999</v>
      </c>
      <c r="G53" s="9">
        <f>_xll.SRS1Splines.Functions25.Cubic_Spline($B$19:$B$24,$C$19:$C$24,$E53)</f>
        <v>4.1270836363636398</v>
      </c>
      <c r="H53" s="9">
        <f>_xll.SRS1Splines.Functions25.Bessel_Spline($B$19:$B$24,$C$19:$C$24,$E53)</f>
        <v>4.0629600000000003</v>
      </c>
      <c r="I53" s="9">
        <f>_xll.SRS1Splines.Functions25.OneWay_Spline($B$19:$B$24,$C$19:$C$24,$E53)</f>
        <v>3.9556800000000001</v>
      </c>
      <c r="J53" s="6"/>
      <c r="K53" s="16">
        <f>E67</f>
        <v>5.7999999999999963</v>
      </c>
      <c r="L53" s="16">
        <f ca="1">OFFSET($F67,0,MATCH($N$2,$F$18:$I$18,0)-1)</f>
        <v>3.9723418181818202</v>
      </c>
    </row>
    <row r="54" spans="5:12" x14ac:dyDescent="0.25">
      <c r="E54" s="8">
        <f>E53+0.1</f>
        <v>4.5000000000000009</v>
      </c>
      <c r="F54" s="9">
        <f>_xll.SRS1Splines.Functions25.Linear_Interp($B$19:$B$24,$C$19:$C$24,$E54)</f>
        <v>3.9449999999999998</v>
      </c>
      <c r="G54" s="9">
        <f>_xll.SRS1Splines.Functions25.Cubic_Spline($B$19:$B$24,$C$19:$C$24,$E54)</f>
        <v>4.1253409090909097</v>
      </c>
      <c r="H54" s="9">
        <f>_xll.SRS1Splines.Functions25.Bessel_Spline($B$19:$B$24,$C$19:$C$24,$E54)</f>
        <v>4.0568749999999998</v>
      </c>
      <c r="I54" s="9">
        <f>_xll.SRS1Splines.Functions25.OneWay_Spline($B$19:$B$24,$C$19:$C$24,$E54)</f>
        <v>3.9649999999999999</v>
      </c>
      <c r="J54" s="6"/>
      <c r="K54" s="16">
        <f>E68</f>
        <v>5.8999999999999959</v>
      </c>
      <c r="L54" s="16">
        <f ca="1">OFFSET($F68,0,MATCH($N$2,$F$18:$I$18,0)-1)</f>
        <v>3.98577</v>
      </c>
    </row>
    <row r="55" spans="5:12" x14ac:dyDescent="0.25">
      <c r="E55" s="8">
        <f>E54+0.1</f>
        <v>4.6000000000000005</v>
      </c>
      <c r="F55" s="9">
        <f>_xll.SRS1Splines.Functions25.Linear_Interp($B$19:$B$24,$C$19:$C$24,$E55)</f>
        <v>3.9540000000000002</v>
      </c>
      <c r="G55" s="9">
        <f>_xll.SRS1Splines.Functions25.Cubic_Spline($B$19:$B$24,$C$19:$C$24,$E55)</f>
        <v>4.1091709090909099</v>
      </c>
      <c r="H55" s="9">
        <f>_xll.SRS1Splines.Functions25.Bessel_Spline($B$19:$B$24,$C$19:$C$24,$E55)</f>
        <v>4.0418399999999997</v>
      </c>
      <c r="I55" s="9">
        <f>_xll.SRS1Splines.Functions25.OneWay_Spline($B$19:$B$24,$C$19:$C$24,$E55)</f>
        <v>3.9727199999999998</v>
      </c>
      <c r="J55" s="6"/>
      <c r="K55" s="16">
        <f>E69</f>
        <v>5.9999999999999956</v>
      </c>
      <c r="L55" s="16">
        <f ca="1">OFFSET($F69,0,MATCH($N$2,$F$18:$I$18,0)-1)</f>
        <v>4</v>
      </c>
    </row>
    <row r="56" spans="5:12" x14ac:dyDescent="0.25">
      <c r="E56" s="8">
        <f>E55+0.1</f>
        <v>4.7</v>
      </c>
      <c r="F56" s="9">
        <f>_xll.SRS1Splines.Functions25.Linear_Interp($B$19:$B$24,$C$19:$C$24,$E56)</f>
        <v>3.9630000000000001</v>
      </c>
      <c r="G56" s="9">
        <f>_xll.SRS1Splines.Functions25.Cubic_Spline($B$19:$B$24,$C$19:$C$24,$E56)</f>
        <v>4.08306272727273</v>
      </c>
      <c r="H56" s="9">
        <f>_xll.SRS1Splines.Functions25.Bessel_Spline($B$19:$B$24,$C$19:$C$24,$E56)</f>
        <v>4.0227449999999996</v>
      </c>
      <c r="I56" s="9">
        <f>_xll.SRS1Splines.Functions25.OneWay_Spline($B$19:$B$24,$C$19:$C$24,$E56)</f>
        <v>3.9789599999999998</v>
      </c>
      <c r="J56" s="6"/>
    </row>
    <row r="57" spans="5:12" x14ac:dyDescent="0.25">
      <c r="E57" s="8">
        <f>E56+0.1</f>
        <v>4.8</v>
      </c>
      <c r="F57" s="9">
        <f>_xll.SRS1Splines.Functions25.Linear_Interp($B$19:$B$24,$C$19:$C$24,$E57)</f>
        <v>3.972</v>
      </c>
      <c r="G57" s="9">
        <f>_xll.SRS1Splines.Functions25.Cubic_Spline($B$19:$B$24,$C$19:$C$24,$E57)</f>
        <v>4.0515054545454499</v>
      </c>
      <c r="H57" s="9">
        <f>_xll.SRS1Splines.Functions25.Bessel_Spline($B$19:$B$24,$C$19:$C$24,$E57)</f>
        <v>4.00448</v>
      </c>
      <c r="I57" s="9">
        <f>_xll.SRS1Splines.Functions25.OneWay_Spline($B$19:$B$24,$C$19:$C$24,$E57)</f>
        <v>3.9838399999999998</v>
      </c>
      <c r="J57" s="6"/>
    </row>
    <row r="58" spans="5:12" x14ac:dyDescent="0.25">
      <c r="E58" s="8">
        <f>E57+0.1</f>
        <v>4.8999999999999995</v>
      </c>
      <c r="F58" s="9">
        <f>_xll.SRS1Splines.Functions25.Linear_Interp($B$19:$B$24,$C$19:$C$24,$E58)</f>
        <v>3.9809999999999999</v>
      </c>
      <c r="G58" s="9">
        <f>_xll.SRS1Splines.Functions25.Cubic_Spline($B$19:$B$24,$C$19:$C$24,$E58)</f>
        <v>4.0189881818181803</v>
      </c>
      <c r="H58" s="9">
        <f>_xll.SRS1Splines.Functions25.Bessel_Spline($B$19:$B$24,$C$19:$C$24,$E58)</f>
        <v>3.9919349999999998</v>
      </c>
      <c r="I58" s="9">
        <f>_xll.SRS1Splines.Functions25.OneWay_Spline($B$19:$B$24,$C$19:$C$24,$E58)</f>
        <v>3.9874800000000001</v>
      </c>
    </row>
    <row r="59" spans="5:12" x14ac:dyDescent="0.25">
      <c r="E59" s="8">
        <f>E58+0.1</f>
        <v>4.9999999999999991</v>
      </c>
      <c r="F59" s="9">
        <f>_xll.SRS1Splines.Functions25.Linear_Interp($B$19:$B$24,$C$19:$C$24,$E59)</f>
        <v>3.99</v>
      </c>
      <c r="G59" s="9">
        <f>_xll.SRS1Splines.Functions25.Cubic_Spline($B$19:$B$24,$C$19:$C$24,$E59)</f>
        <v>3.99</v>
      </c>
      <c r="H59" s="9">
        <f>_xll.SRS1Splines.Functions25.Bessel_Spline($B$19:$B$24,$C$19:$C$24,$E59)</f>
        <v>3.99</v>
      </c>
      <c r="I59" s="9">
        <f>_xll.SRS1Splines.Functions25.OneWay_Spline($B$19:$B$24,$C$19:$C$24,$E59)</f>
        <v>3.99</v>
      </c>
    </row>
    <row r="60" spans="5:12" x14ac:dyDescent="0.25">
      <c r="E60" s="8">
        <f>E59+0.1</f>
        <v>5.0999999999999988</v>
      </c>
      <c r="F60" s="9">
        <f>_xll.SRS1Splines.Functions25.Linear_Interp($B$19:$B$24,$C$19:$C$24,$E60)</f>
        <v>3.9910000000000001</v>
      </c>
      <c r="G60" s="9">
        <f>_xll.SRS1Splines.Functions25.Cubic_Spline($B$19:$B$24,$C$19:$C$24,$E60)</f>
        <v>3.9681481818181799</v>
      </c>
      <c r="H60" s="9">
        <f>_xll.SRS1Splines.Functions25.Bessel_Spline($B$19:$B$24,$C$19:$C$24,$E60)</f>
        <v>3.9943300000000002</v>
      </c>
      <c r="I60" s="9">
        <f>_xll.SRS1Splines.Functions25.OneWay_Spline($B$19:$B$24,$C$19:$C$24,$E60)</f>
        <v>3.9918999999999998</v>
      </c>
    </row>
    <row r="61" spans="5:12" x14ac:dyDescent="0.25">
      <c r="E61" s="8">
        <f>E60+0.1</f>
        <v>5.1999999999999984</v>
      </c>
      <c r="F61" s="9">
        <f>_xll.SRS1Splines.Functions25.Linear_Interp($B$19:$B$24,$C$19:$C$24,$E61)</f>
        <v>3.992</v>
      </c>
      <c r="G61" s="9">
        <f>_xll.SRS1Splines.Functions25.Cubic_Spline($B$19:$B$24,$C$19:$C$24,$E61)</f>
        <v>3.95351272727273</v>
      </c>
      <c r="H61" s="9">
        <f>_xll.SRS1Splines.Functions25.Bessel_Spline($B$19:$B$24,$C$19:$C$24,$E61)</f>
        <v>3.9974400000000001</v>
      </c>
      <c r="I61" s="9">
        <f>_xll.SRS1Splines.Functions25.OneWay_Spline($B$19:$B$24,$C$19:$C$24,$E61)</f>
        <v>3.9935999999999998</v>
      </c>
    </row>
    <row r="62" spans="5:12" x14ac:dyDescent="0.25">
      <c r="E62" s="8">
        <f>E61+0.1</f>
        <v>5.299999999999998</v>
      </c>
      <c r="F62" s="9">
        <f>_xll.SRS1Splines.Functions25.Linear_Interp($B$19:$B$24,$C$19:$C$24,$E62)</f>
        <v>3.9929999999999999</v>
      </c>
      <c r="G62" s="9">
        <f>_xll.SRS1Splines.Functions25.Cubic_Spline($B$19:$B$24,$C$19:$C$24,$E62)</f>
        <v>3.9452918181818202</v>
      </c>
      <c r="H62" s="9">
        <f>_xll.SRS1Splines.Functions25.Bessel_Spline($B$19:$B$24,$C$19:$C$24,$E62)</f>
        <v>3.9995099999999999</v>
      </c>
      <c r="I62" s="9">
        <f>_xll.SRS1Splines.Functions25.OneWay_Spline($B$19:$B$24,$C$19:$C$24,$E62)</f>
        <v>3.9950999999999999</v>
      </c>
    </row>
    <row r="63" spans="5:12" x14ac:dyDescent="0.25">
      <c r="E63" s="8">
        <f>E62+0.1</f>
        <v>5.3999999999999977</v>
      </c>
      <c r="F63" s="9">
        <f>_xll.SRS1Splines.Functions25.Linear_Interp($B$19:$B$24,$C$19:$C$24,$E63)</f>
        <v>3.9940000000000002</v>
      </c>
      <c r="G63" s="9">
        <f>_xll.SRS1Splines.Functions25.Cubic_Spline($B$19:$B$24,$C$19:$C$24,$E63)</f>
        <v>3.9426836363636402</v>
      </c>
      <c r="H63" s="9">
        <f>_xll.SRS1Splines.Functions25.Bessel_Spline($B$19:$B$24,$C$19:$C$24,$E63)</f>
        <v>4.0007200000000003</v>
      </c>
      <c r="I63" s="9">
        <f>_xll.SRS1Splines.Functions25.OneWay_Spline($B$19:$B$24,$C$19:$C$24,$E63)</f>
        <v>3.9964</v>
      </c>
    </row>
    <row r="64" spans="5:12" x14ac:dyDescent="0.25">
      <c r="E64" s="8">
        <f>E63+0.1</f>
        <v>5.4999999999999973</v>
      </c>
      <c r="F64" s="9">
        <f>_xll.SRS1Splines.Functions25.Linear_Interp($B$19:$B$24,$C$19:$C$24,$E64)</f>
        <v>3.9950000000000001</v>
      </c>
      <c r="G64" s="9">
        <f>_xll.SRS1Splines.Functions25.Cubic_Spline($B$19:$B$24,$C$19:$C$24,$E64)</f>
        <v>3.94488636363636</v>
      </c>
      <c r="H64" s="9">
        <f>_xll.SRS1Splines.Functions25.Bessel_Spline($B$19:$B$24,$C$19:$C$24,$E64)</f>
        <v>4.0012499999999998</v>
      </c>
      <c r="I64" s="9">
        <f>_xll.SRS1Splines.Functions25.OneWay_Spline($B$19:$B$24,$C$19:$C$24,$E64)</f>
        <v>3.9975000000000001</v>
      </c>
    </row>
    <row r="65" spans="5:9" x14ac:dyDescent="0.25">
      <c r="E65" s="8">
        <f>E64+0.1</f>
        <v>5.599999999999997</v>
      </c>
      <c r="F65" s="9">
        <f>_xll.SRS1Splines.Functions25.Linear_Interp($B$19:$B$24,$C$19:$C$24,$E65)</f>
        <v>3.996</v>
      </c>
      <c r="G65" s="9">
        <f>_xll.SRS1Splines.Functions25.Cubic_Spline($B$19:$B$24,$C$19:$C$24,$E65)</f>
        <v>3.9510981818181801</v>
      </c>
      <c r="H65" s="9">
        <f>_xll.SRS1Splines.Functions25.Bessel_Spline($B$19:$B$24,$C$19:$C$24,$E65)</f>
        <v>4.0012800000000004</v>
      </c>
      <c r="I65" s="9">
        <f>_xll.SRS1Splines.Functions25.OneWay_Spline($B$19:$B$24,$C$19:$C$24,$E65)</f>
        <v>3.9984000000000002</v>
      </c>
    </row>
    <row r="66" spans="5:9" x14ac:dyDescent="0.25">
      <c r="E66" s="8">
        <f>E65+0.1</f>
        <v>5.6999999999999966</v>
      </c>
      <c r="F66" s="9">
        <f>_xll.SRS1Splines.Functions25.Linear_Interp($B$19:$B$24,$C$19:$C$24,$E66)</f>
        <v>3.9969999999999999</v>
      </c>
      <c r="G66" s="9">
        <f>_xll.SRS1Splines.Functions25.Cubic_Spline($B$19:$B$24,$C$19:$C$24,$E66)</f>
        <v>3.9605172727272699</v>
      </c>
      <c r="H66" s="9">
        <f>_xll.SRS1Splines.Functions25.Bessel_Spline($B$19:$B$24,$C$19:$C$24,$E66)</f>
        <v>4.0009899999999998</v>
      </c>
      <c r="I66" s="9">
        <f>_xll.SRS1Splines.Functions25.OneWay_Spline($B$19:$B$24,$C$19:$C$24,$E66)</f>
        <v>3.9990999999999999</v>
      </c>
    </row>
    <row r="67" spans="5:9" x14ac:dyDescent="0.25">
      <c r="E67" s="8">
        <f>E66+0.1</f>
        <v>5.7999999999999963</v>
      </c>
      <c r="F67" s="9">
        <f>_xll.SRS1Splines.Functions25.Linear_Interp($B$19:$B$24,$C$19:$C$24,$E67)</f>
        <v>3.9980000000000002</v>
      </c>
      <c r="G67" s="9">
        <f>_xll.SRS1Splines.Functions25.Cubic_Spline($B$19:$B$24,$C$19:$C$24,$E67)</f>
        <v>3.9723418181818202</v>
      </c>
      <c r="H67" s="9">
        <f>_xll.SRS1Splines.Functions25.Bessel_Spline($B$19:$B$24,$C$19:$C$24,$E67)</f>
        <v>4.0005600000000001</v>
      </c>
      <c r="I67" s="9">
        <f>_xll.SRS1Splines.Functions25.OneWay_Spline($B$19:$B$24,$C$19:$C$24,$E67)</f>
        <v>3.9996</v>
      </c>
    </row>
    <row r="68" spans="5:9" x14ac:dyDescent="0.25">
      <c r="E68" s="8">
        <f>E67+0.1</f>
        <v>5.8999999999999959</v>
      </c>
      <c r="F68" s="9">
        <f>_xll.SRS1Splines.Functions25.Linear_Interp($B$19:$B$24,$C$19:$C$24,$E68)</f>
        <v>3.9990000000000001</v>
      </c>
      <c r="G68" s="9">
        <f>_xll.SRS1Splines.Functions25.Cubic_Spline($B$19:$B$24,$C$19:$C$24,$E68)</f>
        <v>3.98577</v>
      </c>
      <c r="H68" s="9">
        <f>_xll.SRS1Splines.Functions25.Bessel_Spline($B$19:$B$24,$C$19:$C$24,$E68)</f>
        <v>4.0001699999999998</v>
      </c>
      <c r="I68" s="9">
        <f>_xll.SRS1Splines.Functions25.OneWay_Spline($B$19:$B$24,$C$19:$C$24,$E68)</f>
        <v>3.9998999999999998</v>
      </c>
    </row>
    <row r="69" spans="5:9" x14ac:dyDescent="0.25">
      <c r="E69" s="8">
        <f>E68+0.1</f>
        <v>5.9999999999999956</v>
      </c>
      <c r="F69" s="9">
        <f>_xll.SRS1Splines.Functions25.Linear_Interp($B$19:$B$24,$C$19:$C$24,$E69)</f>
        <v>4</v>
      </c>
      <c r="G69" s="9">
        <f>_xll.SRS1Splines.Functions25.Cubic_Spline($B$19:$B$24,$C$19:$C$24,$E69)</f>
        <v>4</v>
      </c>
      <c r="H69" s="9">
        <f>_xll.SRS1Splines.Functions25.Bessel_Spline($B$19:$B$24,$C$19:$C$24,$E69)</f>
        <v>4</v>
      </c>
      <c r="I69" s="9">
        <f>_xll.SRS1Splines.Functions25.OneWay_Spline($B$19:$B$24,$C$19:$C$24,$E69)</f>
        <v>4</v>
      </c>
    </row>
  </sheetData>
  <mergeCells count="2">
    <mergeCell ref="B17:C17"/>
    <mergeCell ref="E17:I17"/>
  </mergeCells>
  <dataValidations count="1">
    <dataValidation type="list" allowBlank="1" showInputMessage="1" showErrorMessage="1" sqref="N2">
      <formula1>$F$18:$I$18</formula1>
    </dataValidation>
  </dataValidation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6</vt:i4>
      </vt:variant>
    </vt:vector>
  </HeadingPairs>
  <TitlesOfParts>
    <vt:vector size="6" baseType="lpstr">
      <vt:lpstr>Summary</vt:lpstr>
      <vt:lpstr>Linear_Interp</vt:lpstr>
      <vt:lpstr>Cubic_Spline</vt:lpstr>
      <vt:lpstr>Bessel_Spline</vt:lpstr>
      <vt:lpstr>OneWay_Spline</vt:lpstr>
      <vt:lpstr>ConstrainedSplines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2011-09-03T23:22:44Z</dcterms:created>
  <dcterms:modified xsi:type="dcterms:W3CDTF">2015-04-29T03:07:02Z</dcterms:modified>
</cp:coreProperties>
</file>